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8bf6162e38e434/Documentos/"/>
    </mc:Choice>
  </mc:AlternateContent>
  <xr:revisionPtr revIDLastSave="0" documentId="8_{8233A46C-1434-49A5-8A9F-17FC595FC22D}" xr6:coauthVersionLast="47" xr6:coauthVersionMax="47" xr10:uidLastSave="{00000000-0000-0000-0000-000000000000}"/>
  <bookViews>
    <workbookView xWindow="-120" yWindow="-120" windowWidth="20730" windowHeight="11040" xr2:uid="{18E2A1AE-1AC2-4BDF-94DB-F0473AA94A9A}"/>
  </bookViews>
  <sheets>
    <sheet name="ESTANDARIZACION DE RECETAS" sheetId="17" r:id="rId1"/>
    <sheet name="ESTANDARIZACION COMPLEMENTARIA" sheetId="18" r:id="rId2"/>
    <sheet name="ESTANDARIZACION" sheetId="13" r:id="rId3"/>
    <sheet name="COSTOS POTENCIALES" sheetId="14" r:id="rId4"/>
    <sheet name="ESTADO DE RESULTADO" sheetId="15" r:id="rId5"/>
    <sheet name="COSTO FIN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5" l="1"/>
  <c r="F12" i="15" s="1"/>
  <c r="E21" i="13"/>
  <c r="J28" i="13"/>
  <c r="I56" i="13"/>
  <c r="F46" i="13"/>
  <c r="J29" i="13" l="1"/>
  <c r="J30" i="13" s="1"/>
  <c r="J31" i="13" s="1"/>
  <c r="J32" i="13" s="1"/>
  <c r="J33" i="13" s="1"/>
  <c r="J34" i="13" l="1"/>
  <c r="J35" i="13" s="1"/>
  <c r="K35" i="13" s="1"/>
</calcChain>
</file>

<file path=xl/sharedStrings.xml><?xml version="1.0" encoding="utf-8"?>
<sst xmlns="http://schemas.openxmlformats.org/spreadsheetml/2006/main" count="211" uniqueCount="189">
  <si>
    <t>PRECIO UNITARIO</t>
  </si>
  <si>
    <t>CLAVE</t>
  </si>
  <si>
    <t>UNIDAD</t>
  </si>
  <si>
    <t>PRODUCTO</t>
  </si>
  <si>
    <t>AUTORIZO</t>
  </si>
  <si>
    <t>CERVEZA</t>
  </si>
  <si>
    <t>COSTOS POTENCIALES</t>
  </si>
  <si>
    <r>
      <t xml:space="preserve">COSTO POTENCIAL DEL ESTABLECIMIENTO  </t>
    </r>
    <r>
      <rPr>
        <b/>
        <sz val="20"/>
        <color theme="1"/>
        <rFont val="Calibri"/>
        <family val="2"/>
        <scheme val="minor"/>
      </rPr>
      <t>25%</t>
    </r>
  </si>
  <si>
    <t>COMPRA ACUMULADA</t>
  </si>
  <si>
    <t>COMPRA ACUMULADA / VENTA ACUMULADA X 100 =  25% O MENOS</t>
  </si>
  <si>
    <t>CANTIDAD</t>
  </si>
  <si>
    <t>IMPORTE</t>
  </si>
  <si>
    <t>PRESENTACION</t>
  </si>
  <si>
    <t>FECHA:</t>
  </si>
  <si>
    <t>REFRESCO</t>
  </si>
  <si>
    <t>GR</t>
  </si>
  <si>
    <t>HARINA</t>
  </si>
  <si>
    <t>ESTANDARIZACIÓN DE RECETA</t>
  </si>
  <si>
    <t>INGREDIENTES</t>
  </si>
  <si>
    <t>UM</t>
  </si>
  <si>
    <t>FACTOR DE RENDIMIENTO FR= PI/ PF</t>
  </si>
  <si>
    <t>CANTIDAD AJUSTADA =(CANTIDAD) (FR)</t>
  </si>
  <si>
    <t>COSTO UNITARIO (LT/ KG)</t>
  </si>
  <si>
    <t>POLLO</t>
  </si>
  <si>
    <t>C U= (1000) (PRECIO DE PRODUCTO)/ CONTENIDO DE PRODUCTO</t>
  </si>
  <si>
    <t>IMPORTE= (CANTIDAD AJUSTADA) (COSTO UNITARIO) / 1000</t>
  </si>
  <si>
    <t>PVS= TOTAL DE COSTO (100)/ %MP</t>
  </si>
  <si>
    <t>PVF= PVS + IVA</t>
  </si>
  <si>
    <t>PROCESO DE ELABORACION</t>
  </si>
  <si>
    <t>TOTAL DE MATERIA PRIMA</t>
  </si>
  <si>
    <t>TOTAL DE COSTOS</t>
  </si>
  <si>
    <t>PRECIO DE VENTA SUGERIDO</t>
  </si>
  <si>
    <t>IVA (16%)</t>
  </si>
  <si>
    <t>PRECIO DE VENTA FINAL</t>
  </si>
  <si>
    <t>DELIVERY (18%)</t>
  </si>
  <si>
    <t>PVS DELIVERY</t>
  </si>
  <si>
    <t>ELABORO</t>
  </si>
  <si>
    <t>CHEF EJECUTIVO</t>
  </si>
  <si>
    <t>CHEFS DESARROLLADORES</t>
  </si>
  <si>
    <t>TABLA DE PORCENTAJE DE COSTOS POTENCIALES</t>
  </si>
  <si>
    <t>Restaurante: BARRIO FINO PIZZA</t>
  </si>
  <si>
    <t>Fecha:</t>
  </si>
  <si>
    <t>Familia o tiempo</t>
  </si>
  <si>
    <t>Platillo</t>
  </si>
  <si>
    <t>Precio de venta</t>
  </si>
  <si>
    <t>Costo de MP</t>
  </si>
  <si>
    <t>Porcentaje MP</t>
  </si>
  <si>
    <t xml:space="preserve">Porcentaje costo familia </t>
  </si>
  <si>
    <t>Porcentaje de costo global</t>
  </si>
  <si>
    <t>CARNES</t>
  </si>
  <si>
    <t>PESCADO</t>
  </si>
  <si>
    <t>ENSALADAS</t>
  </si>
  <si>
    <t xml:space="preserve">Elaboró Supervisó </t>
  </si>
  <si>
    <t>TABLA DE RANGOS PARA COSTEO DE ALIMENTOS</t>
  </si>
  <si>
    <t>COCTELES</t>
  </si>
  <si>
    <t>25 - 30 %</t>
  </si>
  <si>
    <t>SOPAS</t>
  </si>
  <si>
    <t>10 - 15 %</t>
  </si>
  <si>
    <t>15 - 20 %</t>
  </si>
  <si>
    <t>PASTAS</t>
  </si>
  <si>
    <t>SANDWICHES</t>
  </si>
  <si>
    <t>23 - 28 %</t>
  </si>
  <si>
    <t>ANTOJITOS</t>
  </si>
  <si>
    <t>AVES</t>
  </si>
  <si>
    <t>30 - 35 %</t>
  </si>
  <si>
    <t>35 - 40 %</t>
  </si>
  <si>
    <t>MARISCOS</t>
  </si>
  <si>
    <t>36 - 41 %</t>
  </si>
  <si>
    <t>POSTRES (HECHO EN CASA)</t>
  </si>
  <si>
    <t>20 - 30 %</t>
  </si>
  <si>
    <t>PASTEL (COMPRADO)</t>
  </si>
  <si>
    <t>40 - 45 %</t>
  </si>
  <si>
    <t>BEBIDAS CALIENTES</t>
  </si>
  <si>
    <t>BEBIDAS FRÍAS</t>
  </si>
  <si>
    <t>11 - 16 %</t>
  </si>
  <si>
    <t>VINO</t>
  </si>
  <si>
    <t>20 - 25 %</t>
  </si>
  <si>
    <t>LICOR NACIONAL</t>
  </si>
  <si>
    <t>16 - 20 %</t>
  </si>
  <si>
    <t>LICOR IMPORTADO</t>
  </si>
  <si>
    <t>COCTELERÍA</t>
  </si>
  <si>
    <t>14 - 20 %</t>
  </si>
  <si>
    <t>PROYECCION MENSUAL DE VENTA</t>
  </si>
  <si>
    <t>PRESUPUESTOS</t>
  </si>
  <si>
    <t>COSTO=</t>
  </si>
  <si>
    <t>COMPRA ACUMULADA/VENTA ACUMULADA (100)</t>
  </si>
  <si>
    <t>VENTA ACUMULADA</t>
  </si>
  <si>
    <t>COSTO</t>
  </si>
  <si>
    <t>CRECIMIENTO DEL 5%</t>
  </si>
  <si>
    <t>PRESUPUESTO DE INGRESOS:</t>
  </si>
  <si>
    <t>PRESUPUESTO FIJO DE VENTAS</t>
  </si>
  <si>
    <t>PRESUPUESTO VARIABLE (10%):</t>
  </si>
  <si>
    <t>DIARIO</t>
  </si>
  <si>
    <t>PUNTO DE EQUILIBRIO</t>
  </si>
  <si>
    <t>PRESUPUESTO DE GASTOS FIJOS:</t>
  </si>
  <si>
    <t>PUNTO DE EQUILIBRIO EN CLIENTES</t>
  </si>
  <si>
    <t xml:space="preserve">CONSUMO PROMEDIO MINIMO DEL CLIENTE= </t>
  </si>
  <si>
    <t>PRESUPUESTO DE UTILIDADES:</t>
  </si>
  <si>
    <t>HARINA 380 GR</t>
  </si>
  <si>
    <t>MANTEQUILLA 220 GR</t>
  </si>
  <si>
    <t>HUEVO 120 GR</t>
  </si>
  <si>
    <t>AZUCAR 340 GR</t>
  </si>
  <si>
    <t>VAINILLA 5 ML</t>
  </si>
  <si>
    <t>GALLETAS DE PLATANO</t>
  </si>
  <si>
    <t>PLATANO MACHO 200 GR</t>
  </si>
  <si>
    <t>1 KG- $13.00------------MERMAR 0%</t>
  </si>
  <si>
    <t>1.8 KG- $70-------------MERMAR 18%</t>
  </si>
  <si>
    <t>1 KG- $28.00-----------MERMAR 0%</t>
  </si>
  <si>
    <t>1 L -$84-----------------MERMAR 0%</t>
  </si>
  <si>
    <t>1 KG- 35.00 -----------MERMAR 35%</t>
  </si>
  <si>
    <t>1.780 - $315.00--------MERMAR 0%</t>
  </si>
  <si>
    <t>PESO INICIAL</t>
  </si>
  <si>
    <t>PESO FINAL</t>
  </si>
  <si>
    <t>PESO MERMA</t>
  </si>
  <si>
    <t>% MERMA</t>
  </si>
  <si>
    <t>AGUATE</t>
  </si>
  <si>
    <t>PESO INICIAL-PESO FINAL</t>
  </si>
  <si>
    <t>??????=</t>
  </si>
  <si>
    <t>PORCENTAJE DE RENDIMIENTO</t>
  </si>
  <si>
    <t>FOLIO: 13</t>
  </si>
  <si>
    <t>MANTEQUILLA</t>
  </si>
  <si>
    <t>VAINILLA</t>
  </si>
  <si>
    <t>PLATANO MACHO</t>
  </si>
  <si>
    <t>% IMPREVISTOS =(10% DE TMP)</t>
  </si>
  <si>
    <t xml:space="preserve">LUZ-  </t>
  </si>
  <si>
    <t xml:space="preserve">AGUA- </t>
  </si>
  <si>
    <t xml:space="preserve">GAS- </t>
  </si>
  <si>
    <t xml:space="preserve">INTERNET- </t>
  </si>
  <si>
    <t xml:space="preserve">FUMIGACION- </t>
  </si>
  <si>
    <t>RENTA:</t>
  </si>
  <si>
    <t xml:space="preserve">SERVICIO DE BASURA- </t>
  </si>
  <si>
    <t xml:space="preserve">TOTAL SERVICIOS= </t>
  </si>
  <si>
    <t xml:space="preserve">NOMINAS: </t>
  </si>
  <si>
    <t>COSTO: 25.23%</t>
  </si>
  <si>
    <t>PRESUPUESTO DE GASTOS DE CAPITAL (5%):</t>
  </si>
  <si>
    <t>PRESUPUESTO DE EFECTIVO (20% DEL COSTO):</t>
  </si>
  <si>
    <t>PRESUSPUESTO TRADICIONAL (8%):</t>
  </si>
  <si>
    <t>MENSUAL</t>
  </si>
  <si>
    <t>CIERRE DE COSTO</t>
  </si>
  <si>
    <t xml:space="preserve">RESTAURANTE: </t>
  </si>
  <si>
    <t xml:space="preserve">FECHA: </t>
  </si>
  <si>
    <r>
      <rPr>
        <b/>
        <sz val="14"/>
        <color rgb="FFFF0000"/>
        <rFont val="Calibri"/>
        <family val="2"/>
        <scheme val="minor"/>
      </rPr>
      <t>COSTO DE VENTA POR PORCION: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   </t>
    </r>
    <r>
      <rPr>
        <sz val="14"/>
        <color theme="1"/>
        <rFont val="Calibri"/>
        <family val="2"/>
        <scheme val="minor"/>
      </rPr>
      <t xml:space="preserve">     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2060"/>
        <rFont val="Calibri"/>
        <family val="2"/>
        <scheme val="minor"/>
      </rPr>
      <t>COSTO DE VENTA POR PORCION DELIVERY:</t>
    </r>
    <r>
      <rPr>
        <sz val="14"/>
        <color theme="1"/>
        <rFont val="Calibri"/>
        <family val="2"/>
        <scheme val="minor"/>
      </rPr>
      <t xml:space="preserve"> </t>
    </r>
  </si>
  <si>
    <t xml:space="preserve">PLATILLO: </t>
  </si>
  <si>
    <t xml:space="preserve">RENDIMIENTO: </t>
  </si>
  <si>
    <t>GRAMAJE POR PORCION:</t>
  </si>
  <si>
    <t xml:space="preserve">%MP: </t>
  </si>
  <si>
    <t>COSTO: ----------&gt;&gt;&gt;&gt;&gt;</t>
  </si>
  <si>
    <t xml:space="preserve">GASTOS=  </t>
  </si>
  <si>
    <t xml:space="preserve">COSTO=  </t>
  </si>
  <si>
    <t xml:space="preserve">VENTA= </t>
  </si>
  <si>
    <t>ENERO 2022---&gt;</t>
  </si>
  <si>
    <t>ENERO 2023----&gt;</t>
  </si>
  <si>
    <t xml:space="preserve">NIVEL DE VENTA DEL AÑO PASADO+5%               </t>
  </si>
  <si>
    <t xml:space="preserve">NIVEL DE VENTA DEL AÑO PASADO                         </t>
  </si>
  <si>
    <t xml:space="preserve">AHORRO RETIRADO DE LA VENTA MENSUAL         </t>
  </si>
  <si>
    <t xml:space="preserve">COLCHON DESTINADO A VARIABILIDADES POR ALTA DE PRECIOS O GASTOS INESPERADOS                                                                       </t>
  </si>
  <si>
    <t xml:space="preserve">ES EL MONTO DISPONIBLE EN EFECTIVO QUE TENDREMOS DEL COSTO (INSUMOS)                                                                               </t>
  </si>
  <si>
    <t xml:space="preserve">DESIGNA RECURSOS ECONOMICOS A CADA AREA INCLUYENDO EMBALAJES                                                        </t>
  </si>
  <si>
    <t xml:space="preserve">SERVICIOS+ALQUILER+NOMINAS                        </t>
  </si>
  <si>
    <t>RECETA DE PRESENTACION</t>
  </si>
  <si>
    <t>X2</t>
  </si>
  <si>
    <t>X5</t>
  </si>
  <si>
    <t>X10</t>
  </si>
  <si>
    <t>AZUCAR MOSCABADO</t>
  </si>
  <si>
    <t>31 PZ</t>
  </si>
  <si>
    <t>PROCEDIMIENTO</t>
  </si>
  <si>
    <t>QUIEN REALIZO (CHEF ALEJANDRO CASILLAS)</t>
  </si>
  <si>
    <t>QUIEN AUTORIZO (ALBERTO RUGERIO DUEÑO)</t>
  </si>
  <si>
    <t>RECETA COMPLEMENTARIA</t>
  </si>
  <si>
    <t>FOLIO:</t>
  </si>
  <si>
    <t xml:space="preserve">NOMBRE DE LA RECETA: </t>
  </si>
  <si>
    <t>INGREDIENTE</t>
  </si>
  <si>
    <t>SUMA</t>
  </si>
  <si>
    <t>UNIDAD DE PRODUCCION</t>
  </si>
  <si>
    <t>COSTO DE LA PRODUCCION</t>
  </si>
  <si>
    <t>COSTO DE UNIDAD DE PRODUCCION</t>
  </si>
  <si>
    <t>FIRMA DE QUIEN AUTORIZO</t>
  </si>
  <si>
    <t>FIRMA DE QUIEN REALIZO</t>
  </si>
  <si>
    <t>FOTOGRAFIA</t>
  </si>
  <si>
    <t>METODO DE ELABORACION</t>
  </si>
  <si>
    <t>TAZA</t>
  </si>
  <si>
    <t>TAZAS</t>
  </si>
  <si>
    <t>CUCHARADAS</t>
  </si>
  <si>
    <t>PIEZA</t>
  </si>
  <si>
    <t>MERMELADA</t>
  </si>
  <si>
    <t xml:space="preserve">TIEMPO DE PREPARACION: </t>
  </si>
  <si>
    <t xml:space="preserve">UTENSILIOS: </t>
  </si>
  <si>
    <t xml:space="preserve">TIEMPO DE HORNEADO: </t>
  </si>
  <si>
    <t>FOLIO DE RECETA: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</si>
</sst>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onstantia"/>
      <family val="1"/>
    </font>
    <font>
      <i/>
      <sz val="11"/>
      <color theme="1"/>
      <name val="Constantia"/>
      <family val="1"/>
    </font>
    <font>
      <sz val="11"/>
      <color theme="1"/>
      <name val="Times New Roman"/>
      <family val="1"/>
    </font>
    <font>
      <i/>
      <sz val="12"/>
      <color theme="1"/>
      <name val="Constantia"/>
      <family val="1"/>
    </font>
    <font>
      <b/>
      <sz val="11"/>
      <color theme="1"/>
      <name val="Tahoma"/>
      <family val="2"/>
    </font>
    <font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66CCFF"/>
      <name val="Calibri"/>
      <family val="2"/>
      <scheme val="minor"/>
    </font>
    <font>
      <b/>
      <sz val="36"/>
      <color theme="1"/>
      <name val="Constantia"/>
      <family val="1"/>
    </font>
    <font>
      <i/>
      <sz val="28"/>
      <color rgb="FFFF0000"/>
      <name val="Constantia"/>
      <family val="1"/>
    </font>
    <font>
      <sz val="4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22"/>
      <color theme="0"/>
      <name val="Aharoni"/>
    </font>
    <font>
      <b/>
      <sz val="20"/>
      <color rgb="FFFFC000"/>
      <name val="Calibri"/>
      <family val="2"/>
      <scheme val="minor"/>
    </font>
    <font>
      <b/>
      <sz val="22"/>
      <color theme="1"/>
      <name val="Aharoni"/>
    </font>
    <font>
      <sz val="22"/>
      <color theme="1"/>
      <name val="Aharoni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BEBEBE"/>
      </left>
      <right/>
      <top style="medium">
        <color rgb="FFBEBEBE"/>
      </top>
      <bottom style="medium">
        <color rgb="FFBEBEBE"/>
      </bottom>
      <diagonal/>
    </border>
    <border>
      <left/>
      <right style="medium">
        <color rgb="FFBEBEBE"/>
      </right>
      <top style="medium">
        <color rgb="FFBEBEBE"/>
      </top>
      <bottom style="medium">
        <color rgb="FFBEBEBE"/>
      </bottom>
      <diagonal/>
    </border>
    <border>
      <left style="medium">
        <color rgb="FFBEBEBE"/>
      </left>
      <right style="medium">
        <color rgb="FFBEBEBE"/>
      </right>
      <top/>
      <bottom style="medium">
        <color rgb="FFBEBEBE"/>
      </bottom>
      <diagonal/>
    </border>
    <border>
      <left/>
      <right style="medium">
        <color rgb="FFBEBEBE"/>
      </right>
      <top/>
      <bottom style="medium">
        <color rgb="FFBEBEBE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1" xfId="0" applyBorder="1"/>
    <xf numFmtId="0" fontId="0" fillId="6" borderId="0" xfId="0" applyFill="1"/>
    <xf numFmtId="0" fontId="5" fillId="6" borderId="0" xfId="0" applyFont="1" applyFill="1"/>
    <xf numFmtId="0" fontId="7" fillId="0" borderId="0" xfId="0" applyFont="1"/>
    <xf numFmtId="0" fontId="3" fillId="0" borderId="1" xfId="0" applyFont="1" applyBorder="1"/>
    <xf numFmtId="0" fontId="0" fillId="0" borderId="1" xfId="0" applyBorder="1" applyAlignment="1">
      <alignment horizontal="right"/>
    </xf>
    <xf numFmtId="8" fontId="0" fillId="0" borderId="0" xfId="0" applyNumberFormat="1"/>
    <xf numFmtId="0" fontId="0" fillId="0" borderId="29" xfId="0" applyBorder="1"/>
    <xf numFmtId="0" fontId="0" fillId="4" borderId="0" xfId="0" applyFill="1"/>
    <xf numFmtId="0" fontId="4" fillId="9" borderId="1" xfId="0" applyFont="1" applyFill="1" applyBorder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13" fillId="19" borderId="1" xfId="0" applyFont="1" applyFill="1" applyBorder="1" applyAlignment="1">
      <alignment horizontal="right" wrapText="1"/>
    </xf>
    <xf numFmtId="44" fontId="13" fillId="19" borderId="1" xfId="0" applyNumberFormat="1" applyFont="1" applyFill="1" applyBorder="1"/>
    <xf numFmtId="0" fontId="13" fillId="10" borderId="1" xfId="0" applyFont="1" applyFill="1" applyBorder="1" applyAlignment="1">
      <alignment horizontal="right"/>
    </xf>
    <xf numFmtId="44" fontId="13" fillId="10" borderId="1" xfId="1" applyFont="1" applyFill="1" applyBorder="1"/>
    <xf numFmtId="0" fontId="13" fillId="12" borderId="1" xfId="0" applyFont="1" applyFill="1" applyBorder="1" applyAlignment="1">
      <alignment horizontal="right"/>
    </xf>
    <xf numFmtId="44" fontId="13" fillId="12" borderId="1" xfId="1" applyFont="1" applyFill="1" applyBorder="1"/>
    <xf numFmtId="0" fontId="13" fillId="11" borderId="1" xfId="0" applyFont="1" applyFill="1" applyBorder="1" applyAlignment="1">
      <alignment horizontal="right"/>
    </xf>
    <xf numFmtId="44" fontId="13" fillId="11" borderId="1" xfId="1" applyFont="1" applyFill="1" applyBorder="1"/>
    <xf numFmtId="8" fontId="22" fillId="4" borderId="1" xfId="1" applyNumberFormat="1" applyFont="1" applyFill="1" applyBorder="1" applyAlignment="1">
      <alignment horizontal="right"/>
    </xf>
    <xf numFmtId="0" fontId="13" fillId="18" borderId="1" xfId="0" applyFont="1" applyFill="1" applyBorder="1" applyAlignment="1">
      <alignment horizontal="right"/>
    </xf>
    <xf numFmtId="44" fontId="13" fillId="18" borderId="1" xfId="1" applyFont="1" applyFill="1" applyBorder="1"/>
    <xf numFmtId="0" fontId="13" fillId="20" borderId="18" xfId="0" applyFont="1" applyFill="1" applyBorder="1" applyAlignment="1">
      <alignment horizontal="right"/>
    </xf>
    <xf numFmtId="8" fontId="13" fillId="20" borderId="1" xfId="1" applyNumberFormat="1" applyFont="1" applyFill="1" applyBorder="1"/>
    <xf numFmtId="0" fontId="24" fillId="0" borderId="36" xfId="0" applyFont="1" applyBorder="1" applyAlignment="1">
      <alignment horizontal="left" vertical="center" wrapText="1" indent="3"/>
    </xf>
    <xf numFmtId="14" fontId="24" fillId="0" borderId="37" xfId="0" applyNumberFormat="1" applyFont="1" applyBorder="1" applyAlignment="1">
      <alignment vertical="center" wrapText="1"/>
    </xf>
    <xf numFmtId="0" fontId="25" fillId="21" borderId="1" xfId="0" applyFont="1" applyFill="1" applyBorder="1" applyAlignment="1">
      <alignment horizontal="center" vertical="center" wrapText="1"/>
    </xf>
    <xf numFmtId="8" fontId="26" fillId="4" borderId="1" xfId="0" applyNumberFormat="1" applyFont="1" applyFill="1" applyBorder="1" applyAlignment="1">
      <alignment horizontal="center" vertical="center" wrapText="1"/>
    </xf>
    <xf numFmtId="8" fontId="26" fillId="14" borderId="1" xfId="0" applyNumberFormat="1" applyFont="1" applyFill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21" borderId="43" xfId="0" applyFont="1" applyFill="1" applyBorder="1" applyAlignment="1">
      <alignment horizontal="center" vertical="center" wrapText="1"/>
    </xf>
    <xf numFmtId="0" fontId="28" fillId="21" borderId="4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/>
    <xf numFmtId="0" fontId="0" fillId="0" borderId="0" xfId="0" applyAlignment="1">
      <alignment horizontal="left"/>
    </xf>
    <xf numFmtId="0" fontId="0" fillId="0" borderId="9" xfId="0" applyBorder="1" applyAlignment="1">
      <alignment vertical="top"/>
    </xf>
    <xf numFmtId="0" fontId="29" fillId="6" borderId="0" xfId="0" applyFont="1" applyFill="1" applyAlignment="1">
      <alignment horizontal="right"/>
    </xf>
    <xf numFmtId="2" fontId="13" fillId="6" borderId="0" xfId="0" applyNumberFormat="1" applyFont="1" applyFill="1" applyAlignment="1">
      <alignment horizontal="left"/>
    </xf>
    <xf numFmtId="0" fontId="0" fillId="0" borderId="10" xfId="0" applyBorder="1" applyAlignment="1">
      <alignment vertical="top"/>
    </xf>
    <xf numFmtId="0" fontId="6" fillId="0" borderId="27" xfId="0" applyFont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1" fillId="6" borderId="1" xfId="0" applyFont="1" applyFill="1" applyBorder="1" applyAlignment="1">
      <alignment horizontal="right" vertical="center" wrapText="1"/>
    </xf>
    <xf numFmtId="0" fontId="12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44" fontId="18" fillId="16" borderId="1" xfId="1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0" fillId="16" borderId="26" xfId="0" applyFill="1" applyBorder="1"/>
    <xf numFmtId="0" fontId="31" fillId="16" borderId="1" xfId="0" applyFont="1" applyFill="1" applyBorder="1" applyAlignment="1">
      <alignment horizontal="center" wrapText="1"/>
    </xf>
    <xf numFmtId="0" fontId="32" fillId="16" borderId="1" xfId="0" applyFont="1" applyFill="1" applyBorder="1" applyAlignment="1">
      <alignment horizontal="center" wrapText="1"/>
    </xf>
    <xf numFmtId="0" fontId="33" fillId="16" borderId="19" xfId="0" applyFont="1" applyFill="1" applyBorder="1" applyAlignment="1">
      <alignment horizontal="center" wrapText="1"/>
    </xf>
    <xf numFmtId="0" fontId="18" fillId="16" borderId="26" xfId="0" applyFont="1" applyFill="1" applyBorder="1" applyAlignment="1">
      <alignment horizontal="center"/>
    </xf>
    <xf numFmtId="44" fontId="18" fillId="16" borderId="26" xfId="1" applyFont="1" applyFill="1" applyBorder="1" applyAlignment="1">
      <alignment horizontal="center"/>
    </xf>
    <xf numFmtId="164" fontId="18" fillId="16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 applyAlignment="1">
      <alignment horizontal="right"/>
    </xf>
    <xf numFmtId="2" fontId="0" fillId="0" borderId="0" xfId="0" applyNumberFormat="1" applyAlignment="1">
      <alignment horizontal="left"/>
    </xf>
    <xf numFmtId="10" fontId="0" fillId="0" borderId="1" xfId="0" applyNumberForma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31" fillId="16" borderId="1" xfId="0" applyFont="1" applyFill="1" applyBorder="1" applyAlignment="1">
      <alignment horizontal="left"/>
    </xf>
    <xf numFmtId="0" fontId="30" fillId="2" borderId="1" xfId="0" applyFont="1" applyFill="1" applyBorder="1" applyAlignment="1">
      <alignment horizontal="center"/>
    </xf>
    <xf numFmtId="164" fontId="30" fillId="2" borderId="1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center"/>
    </xf>
    <xf numFmtId="0" fontId="34" fillId="2" borderId="1" xfId="0" applyFont="1" applyFill="1" applyBorder="1"/>
    <xf numFmtId="0" fontId="31" fillId="2" borderId="19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wrapText="1"/>
    </xf>
    <xf numFmtId="0" fontId="31" fillId="6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5" fillId="16" borderId="19" xfId="0" applyFont="1" applyFill="1" applyBorder="1" applyAlignment="1">
      <alignment horizontal="center" vertical="center" wrapText="1"/>
    </xf>
    <xf numFmtId="0" fontId="35" fillId="16" borderId="1" xfId="0" applyFont="1" applyFill="1" applyBorder="1" applyAlignment="1">
      <alignment horizontal="center" vertical="center" wrapText="1"/>
    </xf>
    <xf numFmtId="44" fontId="8" fillId="16" borderId="1" xfId="1" applyFont="1" applyFill="1" applyBorder="1" applyAlignment="1">
      <alignment horizontal="center"/>
    </xf>
    <xf numFmtId="44" fontId="23" fillId="16" borderId="1" xfId="1" applyFont="1" applyFill="1" applyBorder="1" applyAlignment="1">
      <alignment horizontal="center" vertical="center"/>
    </xf>
    <xf numFmtId="44" fontId="23" fillId="16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8" fillId="0" borderId="0" xfId="0" applyFont="1"/>
    <xf numFmtId="0" fontId="13" fillId="15" borderId="1" xfId="0" applyFont="1" applyFill="1" applyBorder="1" applyAlignment="1">
      <alignment horizontal="right" wrapText="1"/>
    </xf>
    <xf numFmtId="8" fontId="13" fillId="15" borderId="1" xfId="1" applyNumberFormat="1" applyFont="1" applyFill="1" applyBorder="1"/>
    <xf numFmtId="0" fontId="23" fillId="16" borderId="1" xfId="0" applyFont="1" applyFill="1" applyBorder="1" applyAlignment="1">
      <alignment horizontal="left"/>
    </xf>
    <xf numFmtId="0" fontId="23" fillId="16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3" fillId="16" borderId="26" xfId="0" applyFont="1" applyFill="1" applyBorder="1" applyAlignment="1">
      <alignment horizontal="center"/>
    </xf>
    <xf numFmtId="0" fontId="3" fillId="16" borderId="1" xfId="0" applyFont="1" applyFill="1" applyBorder="1" applyAlignment="1">
      <alignment vertical="top"/>
    </xf>
    <xf numFmtId="0" fontId="3" fillId="16" borderId="1" xfId="0" applyFont="1" applyFill="1" applyBorder="1"/>
    <xf numFmtId="0" fontId="3" fillId="0" borderId="1" xfId="0" applyFont="1" applyBorder="1" applyAlignment="1">
      <alignment vertical="top"/>
    </xf>
    <xf numFmtId="8" fontId="24" fillId="16" borderId="1" xfId="0" applyNumberFormat="1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vertical="center" wrapText="1"/>
    </xf>
    <xf numFmtId="0" fontId="26" fillId="16" borderId="1" xfId="0" applyFont="1" applyFill="1" applyBorder="1" applyAlignment="1">
      <alignment horizontal="center" vertical="center" wrapText="1"/>
    </xf>
    <xf numFmtId="8" fontId="26" fillId="16" borderId="1" xfId="0" applyNumberFormat="1" applyFont="1" applyFill="1" applyBorder="1" applyAlignment="1">
      <alignment horizontal="center" vertical="center" wrapText="1"/>
    </xf>
    <xf numFmtId="9" fontId="26" fillId="16" borderId="1" xfId="0" applyNumberFormat="1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/>
    </xf>
    <xf numFmtId="8" fontId="24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25" fillId="5" borderId="1" xfId="0" applyFont="1" applyFill="1" applyBorder="1" applyAlignment="1">
      <alignment horizontal="left" vertical="center" wrapText="1"/>
    </xf>
    <xf numFmtId="8" fontId="25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 wrapText="1"/>
    </xf>
    <xf numFmtId="8" fontId="26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0" fontId="0" fillId="14" borderId="1" xfId="0" applyFill="1" applyBorder="1"/>
    <xf numFmtId="0" fontId="26" fillId="14" borderId="1" xfId="0" applyFont="1" applyFill="1" applyBorder="1" applyAlignment="1">
      <alignment horizontal="left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top"/>
    </xf>
    <xf numFmtId="44" fontId="16" fillId="15" borderId="10" xfId="1" applyFont="1" applyFill="1" applyBorder="1" applyAlignment="1">
      <alignment horizontal="center" vertical="center"/>
    </xf>
    <xf numFmtId="8" fontId="7" fillId="2" borderId="26" xfId="0" applyNumberFormat="1" applyFont="1" applyFill="1" applyBorder="1" applyAlignment="1">
      <alignment horizontal="left"/>
    </xf>
    <xf numFmtId="8" fontId="7" fillId="2" borderId="1" xfId="0" applyNumberFormat="1" applyFont="1" applyFill="1" applyBorder="1" applyAlignment="1">
      <alignment horizontal="left"/>
    </xf>
    <xf numFmtId="0" fontId="4" fillId="15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left" wrapText="1"/>
    </xf>
    <xf numFmtId="0" fontId="7" fillId="3" borderId="26" xfId="0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6" fontId="15" fillId="15" borderId="9" xfId="0" applyNumberFormat="1" applyFont="1" applyFill="1" applyBorder="1" applyAlignment="1">
      <alignment horizontal="right" vertical="center"/>
    </xf>
    <xf numFmtId="8" fontId="7" fillId="2" borderId="1" xfId="0" applyNumberFormat="1" applyFont="1" applyFill="1" applyBorder="1" applyAlignment="1">
      <alignment horizontal="left" wrapText="1"/>
    </xf>
    <xf numFmtId="0" fontId="6" fillId="14" borderId="1" xfId="0" applyFont="1" applyFill="1" applyBorder="1" applyAlignment="1">
      <alignment horizontal="right" vertical="center" wrapText="1"/>
    </xf>
    <xf numFmtId="8" fontId="6" fillId="2" borderId="1" xfId="0" applyNumberFormat="1" applyFont="1" applyFill="1" applyBorder="1" applyAlignment="1">
      <alignment horizontal="left" vertical="top" wrapText="1"/>
    </xf>
    <xf numFmtId="6" fontId="7" fillId="2" borderId="1" xfId="0" applyNumberFormat="1" applyFont="1" applyFill="1" applyBorder="1" applyAlignment="1">
      <alignment horizontal="left"/>
    </xf>
    <xf numFmtId="44" fontId="12" fillId="6" borderId="1" xfId="1" applyFont="1" applyFill="1" applyBorder="1" applyAlignment="1">
      <alignment horizontal="center"/>
    </xf>
    <xf numFmtId="0" fontId="42" fillId="0" borderId="21" xfId="0" applyFont="1" applyBorder="1"/>
    <xf numFmtId="0" fontId="17" fillId="0" borderId="10" xfId="0" applyFont="1" applyBorder="1"/>
    <xf numFmtId="0" fontId="18" fillId="0" borderId="10" xfId="0" applyFont="1" applyBorder="1"/>
    <xf numFmtId="0" fontId="43" fillId="0" borderId="10" xfId="0" applyFont="1" applyBorder="1"/>
    <xf numFmtId="0" fontId="45" fillId="0" borderId="10" xfId="0" applyFont="1" applyBorder="1"/>
    <xf numFmtId="0" fontId="43" fillId="0" borderId="0" xfId="0" applyFont="1" applyAlignment="1">
      <alignment horizontal="left" vertical="center"/>
    </xf>
    <xf numFmtId="6" fontId="43" fillId="0" borderId="0" xfId="0" applyNumberFormat="1" applyFont="1" applyAlignment="1">
      <alignment horizontal="left" vertical="center"/>
    </xf>
    <xf numFmtId="0" fontId="44" fillId="0" borderId="0" xfId="0" applyFont="1"/>
    <xf numFmtId="0" fontId="17" fillId="0" borderId="13" xfId="0" applyFont="1" applyBorder="1"/>
    <xf numFmtId="0" fontId="8" fillId="2" borderId="10" xfId="0" applyFont="1" applyFill="1" applyBorder="1" applyAlignment="1">
      <alignment horizontal="left"/>
    </xf>
    <xf numFmtId="0" fontId="5" fillId="3" borderId="10" xfId="0" applyFont="1" applyFill="1" applyBorder="1"/>
    <xf numFmtId="0" fontId="11" fillId="3" borderId="13" xfId="0" applyFont="1" applyFill="1" applyBorder="1" applyAlignment="1">
      <alignment horizontal="left"/>
    </xf>
    <xf numFmtId="0" fontId="2" fillId="15" borderId="10" xfId="0" applyFont="1" applyFill="1" applyBorder="1"/>
    <xf numFmtId="0" fontId="2" fillId="15" borderId="1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15" borderId="1" xfId="0" applyFill="1" applyBorder="1"/>
    <xf numFmtId="0" fontId="26" fillId="15" borderId="1" xfId="0" applyFont="1" applyFill="1" applyBorder="1" applyAlignment="1">
      <alignment horizontal="left" vertical="center" wrapText="1"/>
    </xf>
    <xf numFmtId="8" fontId="46" fillId="15" borderId="1" xfId="0" applyNumberFormat="1" applyFont="1" applyFill="1" applyBorder="1" applyAlignment="1">
      <alignment horizontal="center" vertical="center" wrapText="1"/>
    </xf>
    <xf numFmtId="8" fontId="26" fillId="15" borderId="1" xfId="0" applyNumberFormat="1" applyFont="1" applyFill="1" applyBorder="1" applyAlignment="1">
      <alignment horizontal="center" vertical="center" wrapText="1"/>
    </xf>
    <xf numFmtId="9" fontId="26" fillId="15" borderId="1" xfId="0" applyNumberFormat="1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vertical="center" wrapText="1"/>
    </xf>
    <xf numFmtId="8" fontId="24" fillId="15" borderId="1" xfId="0" applyNumberFormat="1" applyFont="1" applyFill="1" applyBorder="1" applyAlignment="1">
      <alignment horizontal="center" vertical="center" wrapText="1"/>
    </xf>
    <xf numFmtId="0" fontId="18" fillId="15" borderId="0" xfId="0" applyFont="1" applyFill="1" applyAlignment="1">
      <alignment horizontal="righ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6" fillId="17" borderId="1" xfId="0" applyFont="1" applyFill="1" applyBorder="1" applyAlignment="1">
      <alignment horizontal="left" vertical="center"/>
    </xf>
    <xf numFmtId="0" fontId="17" fillId="0" borderId="1" xfId="0" applyFont="1" applyBorder="1"/>
    <xf numFmtId="0" fontId="0" fillId="0" borderId="1" xfId="0" applyBorder="1"/>
    <xf numFmtId="0" fontId="9" fillId="3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20" fillId="9" borderId="0" xfId="0" applyFont="1" applyFill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24" fillId="0" borderId="3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10" fontId="40" fillId="16" borderId="19" xfId="0" applyNumberFormat="1" applyFont="1" applyFill="1" applyBorder="1" applyAlignment="1">
      <alignment horizontal="center" vertical="center" wrapText="1"/>
    </xf>
    <xf numFmtId="0" fontId="40" fillId="16" borderId="18" xfId="0" applyFont="1" applyFill="1" applyBorder="1" applyAlignment="1">
      <alignment horizontal="center" vertical="center" wrapText="1"/>
    </xf>
    <xf numFmtId="0" fontId="40" fillId="16" borderId="26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44" fontId="41" fillId="8" borderId="16" xfId="1" applyFont="1" applyFill="1" applyBorder="1" applyAlignment="1">
      <alignment horizontal="center" vertical="center"/>
    </xf>
    <xf numFmtId="44" fontId="41" fillId="8" borderId="17" xfId="1" applyFont="1" applyFill="1" applyBorder="1" applyAlignment="1">
      <alignment horizontal="center" vertical="center"/>
    </xf>
    <xf numFmtId="44" fontId="41" fillId="8" borderId="5" xfId="1" applyFont="1" applyFill="1" applyBorder="1" applyAlignment="1">
      <alignment horizontal="center" vertical="center"/>
    </xf>
    <xf numFmtId="44" fontId="41" fillId="8" borderId="6" xfId="1" applyFont="1" applyFill="1" applyBorder="1" applyAlignment="1">
      <alignment horizontal="center" vertical="center"/>
    </xf>
    <xf numFmtId="44" fontId="41" fillId="8" borderId="7" xfId="1" applyFont="1" applyFill="1" applyBorder="1" applyAlignment="1">
      <alignment horizontal="center" vertical="center"/>
    </xf>
    <xf numFmtId="44" fontId="41" fillId="8" borderId="8" xfId="1" applyFont="1" applyFill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top"/>
    </xf>
    <xf numFmtId="0" fontId="19" fillId="6" borderId="12" xfId="0" applyFont="1" applyFill="1" applyBorder="1" applyAlignment="1">
      <alignment horizontal="center" vertical="top"/>
    </xf>
    <xf numFmtId="0" fontId="1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2" fillId="0" borderId="0" xfId="0" applyNumberFormat="1" applyFont="1" applyFill="1"/>
    <xf numFmtId="0" fontId="5" fillId="0" borderId="0" xfId="0" applyFont="1" applyFill="1"/>
    <xf numFmtId="0" fontId="47" fillId="6" borderId="0" xfId="0" applyFont="1" applyFill="1" applyAlignment="1">
      <alignment horizontal="center"/>
    </xf>
    <xf numFmtId="0" fontId="47" fillId="6" borderId="32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2" fillId="2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7" fillId="9" borderId="1" xfId="0" applyNumberFormat="1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left"/>
    </xf>
    <xf numFmtId="0" fontId="13" fillId="23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164" fontId="9" fillId="15" borderId="1" xfId="0" applyNumberFormat="1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0" fontId="49" fillId="7" borderId="2" xfId="0" applyFont="1" applyFill="1" applyBorder="1" applyAlignment="1">
      <alignment horizontal="center" vertical="center"/>
    </xf>
    <xf numFmtId="0" fontId="49" fillId="7" borderId="14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34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vertical="center"/>
    </xf>
    <xf numFmtId="0" fontId="0" fillId="0" borderId="0" xfId="0" applyBorder="1"/>
    <xf numFmtId="0" fontId="50" fillId="24" borderId="1" xfId="0" applyFont="1" applyFill="1" applyBorder="1" applyAlignment="1">
      <alignment horizontal="center" vertical="center"/>
    </xf>
    <xf numFmtId="0" fontId="21" fillId="22" borderId="1" xfId="0" applyFont="1" applyFill="1" applyBorder="1" applyAlignment="1">
      <alignment horizontal="center" vertical="center"/>
    </xf>
    <xf numFmtId="0" fontId="48" fillId="1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66CCFF"/>
      <color rgb="FF00FF00"/>
      <color rgb="FF000099"/>
      <color rgb="FF66FF99"/>
      <color rgb="FFFFFF99"/>
      <color rgb="FF66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1689919</xdr:colOff>
      <xdr:row>49</xdr:row>
      <xdr:rowOff>112662</xdr:rowOff>
    </xdr:from>
    <xdr:to>
      <xdr:col>6</xdr:col>
      <xdr:colOff>2058629</xdr:colOff>
      <xdr:row>50</xdr:row>
      <xdr:rowOff>102419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2BA81131-B936-4A8D-9B5A-EDC06FD7548B}"/>
            </a:ext>
          </a:extLst>
        </xdr:cNvPr>
        <xdr:cNvCxnSpPr/>
      </xdr:nvCxnSpPr>
      <xdr:spPr>
        <a:xfrm flipV="1">
          <a:off x="10272661" y="11645081"/>
          <a:ext cx="2068871" cy="18435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133145</xdr:colOff>
      <xdr:row>49</xdr:row>
      <xdr:rowOff>102420</xdr:rowOff>
    </xdr:from>
    <xdr:to>
      <xdr:col>6</xdr:col>
      <xdr:colOff>1915242</xdr:colOff>
      <xdr:row>49</xdr:row>
      <xdr:rowOff>133146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7294A6D9-06FC-4D25-B99B-DD51CCD3FC0B}"/>
            </a:ext>
          </a:extLst>
        </xdr:cNvPr>
        <xdr:cNvCxnSpPr/>
      </xdr:nvCxnSpPr>
      <xdr:spPr>
        <a:xfrm flipH="1">
          <a:off x="10416048" y="11634839"/>
          <a:ext cx="1782097" cy="307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</xdr:colOff>
      <xdr:row>12</xdr:row>
      <xdr:rowOff>85725</xdr:rowOff>
    </xdr:from>
    <xdr:to>
      <xdr:col>5</xdr:col>
      <xdr:colOff>1251667</xdr:colOff>
      <xdr:row>16</xdr:row>
      <xdr:rowOff>26143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887C26-6AF9-4759-807E-6FC57BB38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8774" y="2943225"/>
          <a:ext cx="4052018" cy="868495"/>
        </a:xfrm>
        <a:prstGeom prst="rect">
          <a:avLst/>
        </a:prstGeom>
      </xdr:spPr>
    </xdr:pic>
    <xdr:clientData/>
  </xdr:twoCellAnchor>
  <xdr:twoCellAnchor editAs="oneCell">
    <xdr:from>
      <xdr:col>4</xdr:col>
      <xdr:colOff>301625</xdr:colOff>
      <xdr:row>16</xdr:row>
      <xdr:rowOff>97060</xdr:rowOff>
    </xdr:from>
    <xdr:to>
      <xdr:col>4</xdr:col>
      <xdr:colOff>2095500</xdr:colOff>
      <xdr:row>20</xdr:row>
      <xdr:rowOff>268718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0CFEC1-CCB5-4DF9-B3D5-2D8F7282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48875" y="3716560"/>
          <a:ext cx="1793875" cy="109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C3ED-DA1D-45D2-881C-9122E9E0A659}">
  <dimension ref="A4:M36"/>
  <sheetViews>
    <sheetView tabSelected="1" topLeftCell="A4" workbookViewId="0">
      <selection activeCell="D7" sqref="D7"/>
    </sheetView>
  </sheetViews>
  <sheetFormatPr baseColWidth="10" defaultRowHeight="15" x14ac:dyDescent="0.25"/>
  <cols>
    <col min="1" max="3" width="21.7109375" customWidth="1"/>
    <col min="4" max="4" width="16.85546875" customWidth="1"/>
    <col min="5" max="5" width="12.7109375" customWidth="1"/>
    <col min="6" max="6" width="29" customWidth="1"/>
    <col min="7" max="7" width="18.5703125" customWidth="1"/>
    <col min="8" max="8" width="16.85546875" customWidth="1"/>
    <col min="9" max="9" width="20.5703125" customWidth="1"/>
    <col min="10" max="10" width="19.42578125" customWidth="1"/>
    <col min="11" max="11" width="17.85546875" customWidth="1"/>
    <col min="13" max="13" width="23.42578125" customWidth="1"/>
  </cols>
  <sheetData>
    <row r="4" spans="1:13" x14ac:dyDescent="0.25">
      <c r="E4" s="291" t="s">
        <v>17</v>
      </c>
      <c r="F4" s="291"/>
      <c r="G4" s="291"/>
      <c r="H4" s="291"/>
      <c r="I4" s="291"/>
      <c r="J4" s="291"/>
      <c r="K4" s="291"/>
    </row>
    <row r="5" spans="1:13" x14ac:dyDescent="0.25">
      <c r="E5" s="291"/>
      <c r="F5" s="291"/>
      <c r="G5" s="291"/>
      <c r="H5" s="291"/>
      <c r="I5" s="291"/>
      <c r="J5" s="291"/>
      <c r="K5" s="291"/>
    </row>
    <row r="6" spans="1:13" x14ac:dyDescent="0.25">
      <c r="E6" s="291"/>
      <c r="F6" s="291"/>
      <c r="G6" s="291"/>
      <c r="H6" s="291"/>
      <c r="I6" s="291"/>
      <c r="J6" s="291"/>
      <c r="K6" s="291"/>
    </row>
    <row r="7" spans="1:13" ht="26.25" x14ac:dyDescent="0.4">
      <c r="E7" s="292" t="s">
        <v>159</v>
      </c>
      <c r="F7" s="292"/>
      <c r="G7" s="292"/>
      <c r="H7" s="292"/>
      <c r="I7" s="292"/>
      <c r="J7" s="292"/>
      <c r="K7" s="292"/>
    </row>
    <row r="8" spans="1:13" ht="18.75" x14ac:dyDescent="0.3">
      <c r="E8" s="187" t="s">
        <v>139</v>
      </c>
      <c r="F8" s="187"/>
      <c r="G8" s="187"/>
      <c r="H8" s="238" t="s">
        <v>188</v>
      </c>
      <c r="I8" s="238"/>
      <c r="J8" s="238"/>
      <c r="K8" s="238"/>
    </row>
    <row r="9" spans="1:13" ht="18.75" x14ac:dyDescent="0.3">
      <c r="E9" s="181" t="s">
        <v>140</v>
      </c>
      <c r="F9" s="181"/>
      <c r="G9" s="181"/>
      <c r="H9" s="187" t="s">
        <v>142</v>
      </c>
      <c r="I9" s="187"/>
      <c r="J9" s="187"/>
      <c r="K9" s="187"/>
    </row>
    <row r="10" spans="1:13" ht="18.75" customHeight="1" x14ac:dyDescent="0.3">
      <c r="A10" s="290" t="s">
        <v>103</v>
      </c>
      <c r="B10" s="290"/>
      <c r="C10" s="290"/>
      <c r="D10" s="288"/>
      <c r="E10" s="187" t="s">
        <v>185</v>
      </c>
      <c r="F10" s="187"/>
      <c r="G10" s="187"/>
      <c r="H10" s="187" t="s">
        <v>187</v>
      </c>
      <c r="I10" s="187"/>
      <c r="J10" s="187"/>
      <c r="K10" s="187"/>
    </row>
    <row r="11" spans="1:13" ht="15.75" customHeight="1" x14ac:dyDescent="0.25">
      <c r="A11" s="290"/>
      <c r="B11" s="290"/>
      <c r="C11" s="290"/>
      <c r="D11" s="288"/>
      <c r="E11" s="293" t="s">
        <v>186</v>
      </c>
      <c r="F11" s="293"/>
      <c r="G11" s="293"/>
      <c r="H11" s="293"/>
      <c r="I11" s="293"/>
      <c r="J11" s="293"/>
      <c r="K11" s="293"/>
    </row>
    <row r="12" spans="1:13" ht="18.75" x14ac:dyDescent="0.3">
      <c r="A12" s="284" t="s">
        <v>120</v>
      </c>
      <c r="B12" s="286">
        <v>1</v>
      </c>
      <c r="C12" s="285" t="s">
        <v>180</v>
      </c>
      <c r="D12" s="289"/>
      <c r="E12" s="58" t="s">
        <v>1</v>
      </c>
      <c r="F12" s="239" t="s">
        <v>18</v>
      </c>
      <c r="G12" s="240" t="s">
        <v>10</v>
      </c>
      <c r="H12" s="241" t="s">
        <v>19</v>
      </c>
      <c r="I12" s="242" t="s">
        <v>160</v>
      </c>
      <c r="J12" s="243" t="s">
        <v>161</v>
      </c>
      <c r="K12" s="244" t="s">
        <v>162</v>
      </c>
      <c r="M12" s="230"/>
    </row>
    <row r="13" spans="1:13" ht="23.25" x14ac:dyDescent="0.35">
      <c r="A13" s="284" t="s">
        <v>163</v>
      </c>
      <c r="B13" s="286">
        <v>1.5</v>
      </c>
      <c r="C13" s="285" t="s">
        <v>181</v>
      </c>
      <c r="D13" s="289"/>
      <c r="E13" s="245"/>
      <c r="F13" s="246"/>
      <c r="G13" s="247"/>
      <c r="H13" s="248"/>
      <c r="I13" s="249"/>
      <c r="J13" s="250"/>
      <c r="K13" s="251"/>
      <c r="M13" s="230"/>
    </row>
    <row r="14" spans="1:13" ht="23.25" x14ac:dyDescent="0.35">
      <c r="A14" s="284" t="s">
        <v>121</v>
      </c>
      <c r="B14" s="286">
        <v>2</v>
      </c>
      <c r="C14" s="285" t="s">
        <v>182</v>
      </c>
      <c r="E14" s="245"/>
      <c r="F14" s="246"/>
      <c r="G14" s="247"/>
      <c r="H14" s="248"/>
      <c r="I14" s="249"/>
      <c r="J14" s="250"/>
      <c r="K14" s="251"/>
      <c r="M14" s="230"/>
    </row>
    <row r="15" spans="1:13" ht="23.25" x14ac:dyDescent="0.35">
      <c r="A15" s="284" t="s">
        <v>122</v>
      </c>
      <c r="B15" s="287">
        <v>0.75</v>
      </c>
      <c r="C15" s="285" t="s">
        <v>183</v>
      </c>
      <c r="E15" s="245"/>
      <c r="F15" s="246"/>
      <c r="G15" s="247"/>
      <c r="H15" s="248"/>
      <c r="I15" s="249"/>
      <c r="J15" s="250"/>
      <c r="K15" s="251"/>
      <c r="M15" s="230"/>
    </row>
    <row r="16" spans="1:13" ht="23.25" x14ac:dyDescent="0.35">
      <c r="A16" s="284" t="s">
        <v>16</v>
      </c>
      <c r="B16" s="286">
        <v>380</v>
      </c>
      <c r="C16" s="285" t="s">
        <v>15</v>
      </c>
      <c r="E16" s="245"/>
      <c r="F16" s="246"/>
      <c r="G16" s="247"/>
      <c r="H16" s="248"/>
      <c r="I16" s="249"/>
      <c r="J16" s="250"/>
      <c r="K16" s="251"/>
      <c r="M16" s="230"/>
    </row>
    <row r="17" spans="1:11" ht="23.25" x14ac:dyDescent="0.35">
      <c r="A17" s="284" t="s">
        <v>184</v>
      </c>
      <c r="B17" s="286">
        <v>200</v>
      </c>
      <c r="C17" s="285" t="s">
        <v>15</v>
      </c>
      <c r="E17" s="245"/>
      <c r="F17" s="246"/>
      <c r="G17" s="247"/>
      <c r="H17" s="248"/>
      <c r="I17" s="249"/>
      <c r="J17" s="250"/>
      <c r="K17" s="251"/>
    </row>
    <row r="18" spans="1:11" ht="23.25" x14ac:dyDescent="0.35">
      <c r="E18" s="252"/>
      <c r="F18" s="253"/>
      <c r="G18" s="254" t="s">
        <v>164</v>
      </c>
      <c r="H18" s="255"/>
      <c r="I18" s="256"/>
      <c r="J18" s="256"/>
      <c r="K18" s="257"/>
    </row>
    <row r="19" spans="1:11" ht="23.25" x14ac:dyDescent="0.35">
      <c r="E19" s="258" t="s">
        <v>165</v>
      </c>
      <c r="F19" s="258"/>
      <c r="G19" s="258"/>
      <c r="H19" s="258"/>
      <c r="I19" s="258"/>
      <c r="J19" s="258"/>
      <c r="K19" s="258"/>
    </row>
    <row r="20" spans="1:11" x14ac:dyDescent="0.25">
      <c r="E20" s="161"/>
      <c r="F20" s="161"/>
      <c r="G20" s="161"/>
      <c r="H20" s="161"/>
      <c r="I20" s="161"/>
      <c r="J20" s="161"/>
      <c r="K20" s="161"/>
    </row>
    <row r="21" spans="1:11" x14ac:dyDescent="0.25">
      <c r="E21" s="161"/>
      <c r="F21" s="161"/>
      <c r="G21" s="161"/>
      <c r="H21" s="161"/>
      <c r="I21" s="161"/>
      <c r="J21" s="161"/>
      <c r="K21" s="161"/>
    </row>
    <row r="22" spans="1:11" x14ac:dyDescent="0.25">
      <c r="E22" s="161"/>
      <c r="F22" s="161"/>
      <c r="G22" s="161"/>
      <c r="H22" s="161"/>
      <c r="I22" s="161"/>
      <c r="J22" s="161"/>
      <c r="K22" s="161"/>
    </row>
    <row r="23" spans="1:11" x14ac:dyDescent="0.25">
      <c r="E23" s="161"/>
      <c r="F23" s="161"/>
      <c r="G23" s="161"/>
      <c r="H23" s="161"/>
      <c r="I23" s="161"/>
      <c r="J23" s="161"/>
      <c r="K23" s="161"/>
    </row>
    <row r="24" spans="1:11" x14ac:dyDescent="0.25">
      <c r="E24" s="161"/>
      <c r="F24" s="161"/>
      <c r="G24" s="161"/>
      <c r="H24" s="161"/>
      <c r="I24" s="161"/>
      <c r="J24" s="161"/>
      <c r="K24" s="161"/>
    </row>
    <row r="25" spans="1:11" x14ac:dyDescent="0.25">
      <c r="E25" s="161"/>
      <c r="F25" s="161"/>
      <c r="G25" s="161"/>
      <c r="H25" s="161"/>
      <c r="I25" s="161"/>
      <c r="J25" s="161"/>
      <c r="K25" s="161"/>
    </row>
    <row r="26" spans="1:11" x14ac:dyDescent="0.25">
      <c r="E26" s="161"/>
      <c r="F26" s="161"/>
      <c r="G26" s="161"/>
      <c r="H26" s="161"/>
      <c r="I26" s="161"/>
      <c r="J26" s="161"/>
      <c r="K26" s="161"/>
    </row>
    <row r="27" spans="1:11" x14ac:dyDescent="0.25">
      <c r="E27" s="161"/>
      <c r="F27" s="161"/>
      <c r="G27" s="161"/>
      <c r="H27" s="161"/>
      <c r="I27" s="161"/>
      <c r="J27" s="161"/>
      <c r="K27" s="161"/>
    </row>
    <row r="28" spans="1:11" ht="23.25" x14ac:dyDescent="0.35">
      <c r="E28" s="258" t="s">
        <v>28</v>
      </c>
      <c r="F28" s="258"/>
      <c r="G28" s="258"/>
      <c r="H28" s="258"/>
      <c r="I28" s="258"/>
      <c r="J28" s="259" t="s">
        <v>178</v>
      </c>
      <c r="K28" s="259"/>
    </row>
    <row r="29" spans="1:11" x14ac:dyDescent="0.25">
      <c r="E29" s="165"/>
      <c r="F29" s="165"/>
      <c r="G29" s="165"/>
      <c r="H29" s="165"/>
      <c r="I29" s="165"/>
      <c r="J29" s="165"/>
      <c r="K29" s="165"/>
    </row>
    <row r="30" spans="1:11" x14ac:dyDescent="0.25">
      <c r="E30" s="165"/>
      <c r="F30" s="165"/>
      <c r="G30" s="165"/>
      <c r="H30" s="165"/>
      <c r="I30" s="165"/>
      <c r="J30" s="165"/>
      <c r="K30" s="165"/>
    </row>
    <row r="31" spans="1:11" x14ac:dyDescent="0.25">
      <c r="E31" s="165"/>
      <c r="F31" s="165"/>
      <c r="G31" s="165"/>
      <c r="H31" s="165"/>
      <c r="I31" s="165"/>
      <c r="J31" s="165"/>
      <c r="K31" s="165"/>
    </row>
    <row r="32" spans="1:11" x14ac:dyDescent="0.25">
      <c r="E32" s="165"/>
      <c r="F32" s="165"/>
      <c r="G32" s="165"/>
      <c r="H32" s="165"/>
      <c r="I32" s="165"/>
      <c r="J32" s="165"/>
      <c r="K32" s="165"/>
    </row>
    <row r="33" spans="5:11" x14ac:dyDescent="0.25">
      <c r="E33" s="165"/>
      <c r="F33" s="165"/>
      <c r="G33" s="165"/>
      <c r="H33" s="165"/>
      <c r="I33" s="165"/>
      <c r="J33" s="165"/>
      <c r="K33" s="165"/>
    </row>
    <row r="34" spans="5:11" x14ac:dyDescent="0.25">
      <c r="E34" s="168" t="s">
        <v>166</v>
      </c>
      <c r="F34" s="168"/>
      <c r="G34" s="168"/>
      <c r="H34" s="168"/>
      <c r="I34" s="168" t="s">
        <v>167</v>
      </c>
      <c r="J34" s="168"/>
      <c r="K34" s="168"/>
    </row>
    <row r="35" spans="5:11" x14ac:dyDescent="0.25">
      <c r="E35" s="174"/>
      <c r="F35" s="267"/>
      <c r="G35" s="267"/>
      <c r="H35" s="175"/>
      <c r="I35" s="165"/>
      <c r="J35" s="165"/>
      <c r="K35" s="165"/>
    </row>
    <row r="36" spans="5:11" x14ac:dyDescent="0.25">
      <c r="E36" s="178"/>
      <c r="F36" s="283"/>
      <c r="G36" s="283"/>
      <c r="H36" s="179"/>
      <c r="I36" s="165"/>
      <c r="J36" s="165"/>
      <c r="K36" s="165"/>
    </row>
  </sheetData>
  <mergeCells count="31">
    <mergeCell ref="E34:H34"/>
    <mergeCell ref="I34:K34"/>
    <mergeCell ref="E35:H36"/>
    <mergeCell ref="I35:K36"/>
    <mergeCell ref="A10:C11"/>
    <mergeCell ref="E28:I28"/>
    <mergeCell ref="J28:K28"/>
    <mergeCell ref="E29:I29"/>
    <mergeCell ref="J29:K33"/>
    <mergeCell ref="E30:I30"/>
    <mergeCell ref="E31:I31"/>
    <mergeCell ref="E32:I32"/>
    <mergeCell ref="E33:I33"/>
    <mergeCell ref="E22:K22"/>
    <mergeCell ref="E23:K23"/>
    <mergeCell ref="E24:K24"/>
    <mergeCell ref="E25:K25"/>
    <mergeCell ref="E26:K26"/>
    <mergeCell ref="E27:K27"/>
    <mergeCell ref="E10:G10"/>
    <mergeCell ref="H10:K10"/>
    <mergeCell ref="E11:K11"/>
    <mergeCell ref="E19:K19"/>
    <mergeCell ref="E20:K20"/>
    <mergeCell ref="E21:K21"/>
    <mergeCell ref="E4:K6"/>
    <mergeCell ref="E7:K7"/>
    <mergeCell ref="E8:G8"/>
    <mergeCell ref="H8:K8"/>
    <mergeCell ref="E9:G9"/>
    <mergeCell ref="H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BC2F-651C-4B14-B708-30537E2558B9}">
  <dimension ref="C4:H27"/>
  <sheetViews>
    <sheetView workbookViewId="0">
      <selection activeCell="G19" sqref="G19:H19"/>
    </sheetView>
  </sheetViews>
  <sheetFormatPr baseColWidth="10" defaultRowHeight="15" x14ac:dyDescent="0.25"/>
  <cols>
    <col min="4" max="5" width="19.42578125" customWidth="1"/>
    <col min="6" max="6" width="16.28515625" customWidth="1"/>
    <col min="7" max="7" width="37" customWidth="1"/>
    <col min="8" max="8" width="15.85546875" customWidth="1"/>
  </cols>
  <sheetData>
    <row r="4" spans="3:8" ht="24.75" customHeight="1" x14ac:dyDescent="0.25">
      <c r="C4" s="261" t="s">
        <v>168</v>
      </c>
      <c r="D4" s="262"/>
      <c r="E4" s="262"/>
      <c r="F4" s="262"/>
      <c r="G4" s="262"/>
      <c r="H4" s="263"/>
    </row>
    <row r="5" spans="3:8" x14ac:dyDescent="0.25">
      <c r="C5" s="162" t="s">
        <v>169</v>
      </c>
      <c r="D5" s="164"/>
      <c r="E5" s="163"/>
      <c r="F5" s="162" t="s">
        <v>13</v>
      </c>
      <c r="G5" s="164"/>
      <c r="H5" s="163"/>
    </row>
    <row r="6" spans="3:8" ht="18.75" x14ac:dyDescent="0.3">
      <c r="C6" s="264" t="s">
        <v>170</v>
      </c>
      <c r="D6" s="265"/>
      <c r="E6" s="265"/>
      <c r="F6" s="265"/>
      <c r="G6" s="265"/>
      <c r="H6" s="266"/>
    </row>
    <row r="7" spans="3:8" ht="18.75" x14ac:dyDescent="0.3">
      <c r="C7" s="245" t="s">
        <v>1</v>
      </c>
      <c r="D7" s="245" t="s">
        <v>171</v>
      </c>
      <c r="E7" s="245" t="s">
        <v>2</v>
      </c>
      <c r="F7" s="245" t="s">
        <v>10</v>
      </c>
      <c r="G7" s="245" t="s">
        <v>0</v>
      </c>
      <c r="H7" s="245" t="s">
        <v>11</v>
      </c>
    </row>
    <row r="8" spans="3:8" x14ac:dyDescent="0.25">
      <c r="C8" s="260"/>
      <c r="D8" s="260"/>
      <c r="E8" s="260"/>
      <c r="F8" s="260"/>
      <c r="G8" s="260"/>
      <c r="H8" s="260"/>
    </row>
    <row r="9" spans="3:8" x14ac:dyDescent="0.25">
      <c r="C9" s="260"/>
      <c r="D9" s="260"/>
      <c r="E9" s="260"/>
      <c r="F9" s="260"/>
      <c r="G9" s="260"/>
      <c r="H9" s="260"/>
    </row>
    <row r="10" spans="3:8" x14ac:dyDescent="0.25">
      <c r="C10" s="260"/>
      <c r="D10" s="260"/>
      <c r="E10" s="260"/>
      <c r="F10" s="260"/>
      <c r="G10" s="260"/>
      <c r="H10" s="260"/>
    </row>
    <row r="11" spans="3:8" x14ac:dyDescent="0.25">
      <c r="C11" s="260"/>
      <c r="D11" s="260"/>
      <c r="E11" s="260"/>
      <c r="F11" s="260"/>
      <c r="G11" s="260"/>
      <c r="H11" s="260"/>
    </row>
    <row r="12" spans="3:8" x14ac:dyDescent="0.25">
      <c r="C12" s="260"/>
      <c r="D12" s="260"/>
      <c r="E12" s="260"/>
      <c r="F12" s="260"/>
      <c r="G12" s="260"/>
      <c r="H12" s="260"/>
    </row>
    <row r="13" spans="3:8" x14ac:dyDescent="0.25">
      <c r="C13" s="260"/>
      <c r="D13" s="260"/>
      <c r="E13" s="260"/>
      <c r="F13" s="260"/>
      <c r="G13" s="260"/>
      <c r="H13" s="260"/>
    </row>
    <row r="14" spans="3:8" x14ac:dyDescent="0.25">
      <c r="C14" s="260"/>
      <c r="D14" s="260"/>
      <c r="E14" s="260"/>
      <c r="F14" s="260"/>
      <c r="H14" s="260"/>
    </row>
    <row r="15" spans="3:8" x14ac:dyDescent="0.25">
      <c r="C15" s="166" t="s">
        <v>179</v>
      </c>
      <c r="D15" s="268"/>
      <c r="E15" s="268"/>
      <c r="F15" s="167"/>
      <c r="G15" s="269" t="s">
        <v>172</v>
      </c>
      <c r="H15" s="281"/>
    </row>
    <row r="16" spans="3:8" x14ac:dyDescent="0.25">
      <c r="C16" s="275"/>
      <c r="D16" s="276"/>
      <c r="E16" s="276"/>
      <c r="F16" s="277"/>
      <c r="G16" s="269" t="s">
        <v>173</v>
      </c>
      <c r="H16" s="281"/>
    </row>
    <row r="17" spans="3:8" x14ac:dyDescent="0.25">
      <c r="C17" s="275"/>
      <c r="D17" s="276"/>
      <c r="E17" s="276"/>
      <c r="F17" s="277"/>
      <c r="G17" s="269" t="s">
        <v>174</v>
      </c>
      <c r="H17" s="281"/>
    </row>
    <row r="18" spans="3:8" x14ac:dyDescent="0.25">
      <c r="C18" s="275"/>
      <c r="D18" s="276"/>
      <c r="E18" s="276"/>
      <c r="F18" s="277"/>
      <c r="G18" s="270" t="s">
        <v>175</v>
      </c>
      <c r="H18" s="281"/>
    </row>
    <row r="19" spans="3:8" x14ac:dyDescent="0.25">
      <c r="C19" s="278"/>
      <c r="D19" s="279"/>
      <c r="E19" s="279"/>
      <c r="F19" s="280"/>
      <c r="G19" s="282" t="s">
        <v>178</v>
      </c>
      <c r="H19" s="282"/>
    </row>
    <row r="20" spans="3:8" x14ac:dyDescent="0.25">
      <c r="C20" s="278"/>
      <c r="D20" s="279"/>
      <c r="E20" s="279"/>
      <c r="F20" s="280"/>
      <c r="G20" s="271"/>
      <c r="H20" s="272"/>
    </row>
    <row r="21" spans="3:8" x14ac:dyDescent="0.25">
      <c r="C21" s="278"/>
      <c r="D21" s="279"/>
      <c r="E21" s="279"/>
      <c r="F21" s="280"/>
      <c r="G21" s="271"/>
      <c r="H21" s="272"/>
    </row>
    <row r="22" spans="3:8" x14ac:dyDescent="0.25">
      <c r="C22" s="275"/>
      <c r="D22" s="276"/>
      <c r="E22" s="276"/>
      <c r="F22" s="277"/>
      <c r="G22" s="271"/>
      <c r="H22" s="272"/>
    </row>
    <row r="23" spans="3:8" x14ac:dyDescent="0.25">
      <c r="C23" s="275"/>
      <c r="D23" s="276"/>
      <c r="E23" s="276"/>
      <c r="F23" s="277"/>
      <c r="G23" s="271"/>
      <c r="H23" s="272"/>
    </row>
    <row r="24" spans="3:8" x14ac:dyDescent="0.25">
      <c r="C24" s="275"/>
      <c r="D24" s="276"/>
      <c r="E24" s="276"/>
      <c r="F24" s="277"/>
      <c r="G24" s="273"/>
      <c r="H24" s="274"/>
    </row>
    <row r="25" spans="3:8" x14ac:dyDescent="0.25">
      <c r="C25" s="166" t="s">
        <v>177</v>
      </c>
      <c r="D25" s="268"/>
      <c r="E25" s="268"/>
      <c r="F25" s="167"/>
      <c r="G25" s="166" t="s">
        <v>176</v>
      </c>
      <c r="H25" s="167"/>
    </row>
    <row r="26" spans="3:8" x14ac:dyDescent="0.25">
      <c r="C26" s="168"/>
      <c r="D26" s="168"/>
      <c r="E26" s="168"/>
      <c r="F26" s="168"/>
      <c r="G26" s="168"/>
      <c r="H26" s="168"/>
    </row>
    <row r="27" spans="3:8" x14ac:dyDescent="0.25">
      <c r="C27" s="168"/>
      <c r="D27" s="168"/>
      <c r="E27" s="168"/>
      <c r="F27" s="168"/>
      <c r="G27" s="168"/>
      <c r="H27" s="168"/>
    </row>
  </sheetData>
  <mergeCells count="17">
    <mergeCell ref="C26:F27"/>
    <mergeCell ref="G26:H27"/>
    <mergeCell ref="C15:F15"/>
    <mergeCell ref="C22:F22"/>
    <mergeCell ref="C23:F23"/>
    <mergeCell ref="C24:F24"/>
    <mergeCell ref="C16:F16"/>
    <mergeCell ref="C17:F17"/>
    <mergeCell ref="C18:F18"/>
    <mergeCell ref="G19:H19"/>
    <mergeCell ref="C4:H4"/>
    <mergeCell ref="C5:E5"/>
    <mergeCell ref="F5:H5"/>
    <mergeCell ref="C6:H6"/>
    <mergeCell ref="C25:F25"/>
    <mergeCell ref="G25:H25"/>
    <mergeCell ref="G20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0DDD-65EF-405D-A781-E3D1DAFDFCDD}">
  <dimension ref="A2:K56"/>
  <sheetViews>
    <sheetView topLeftCell="A6" zoomScale="71" zoomScaleNormal="71" workbookViewId="0">
      <selection activeCell="B5" sqref="B5"/>
    </sheetView>
  </sheetViews>
  <sheetFormatPr baseColWidth="10" defaultRowHeight="15" x14ac:dyDescent="0.25"/>
  <cols>
    <col min="1" max="1" width="24.7109375" customWidth="1"/>
    <col min="2" max="2" width="50.85546875" customWidth="1"/>
    <col min="3" max="3" width="16.140625" customWidth="1"/>
    <col min="4" max="4" width="23" customWidth="1"/>
    <col min="5" max="5" width="29.140625" customWidth="1"/>
    <col min="6" max="6" width="25.5703125" customWidth="1"/>
    <col min="7" max="7" width="35.5703125" customWidth="1"/>
    <col min="8" max="8" width="47.85546875" customWidth="1"/>
    <col min="9" max="9" width="42.5703125" customWidth="1"/>
    <col min="10" max="10" width="17.85546875" customWidth="1"/>
  </cols>
  <sheetData>
    <row r="2" spans="1:10" ht="21" x14ac:dyDescent="0.35">
      <c r="E2" s="87"/>
    </row>
    <row r="3" spans="1:10" x14ac:dyDescent="0.25">
      <c r="C3" s="188" t="s">
        <v>17</v>
      </c>
      <c r="D3" s="188"/>
      <c r="E3" s="188"/>
      <c r="F3" s="188"/>
      <c r="G3" s="188"/>
      <c r="H3" s="188"/>
      <c r="I3" s="188"/>
      <c r="J3" s="188"/>
    </row>
    <row r="4" spans="1:10" x14ac:dyDescent="0.25">
      <c r="C4" s="188"/>
      <c r="D4" s="188"/>
      <c r="E4" s="188"/>
      <c r="F4" s="188"/>
      <c r="G4" s="188"/>
      <c r="H4" s="188"/>
      <c r="I4" s="188"/>
      <c r="J4" s="188"/>
    </row>
    <row r="5" spans="1:10" ht="23.25" customHeight="1" x14ac:dyDescent="0.25">
      <c r="C5" s="189"/>
      <c r="D5" s="189"/>
      <c r="E5" s="189"/>
      <c r="F5" s="189"/>
      <c r="G5" s="189"/>
      <c r="H5" s="189"/>
      <c r="I5" s="189"/>
      <c r="J5" s="189"/>
    </row>
    <row r="6" spans="1:10" ht="26.25" x14ac:dyDescent="0.4">
      <c r="C6" s="190"/>
      <c r="D6" s="191"/>
      <c r="E6" s="191"/>
      <c r="F6" s="191"/>
      <c r="G6" s="191"/>
      <c r="H6" s="191"/>
      <c r="I6" s="191"/>
      <c r="J6" s="192"/>
    </row>
    <row r="7" spans="1:10" ht="27.75" x14ac:dyDescent="0.4">
      <c r="A7" s="234" t="s">
        <v>103</v>
      </c>
      <c r="B7" s="235"/>
      <c r="C7" s="187" t="s">
        <v>139</v>
      </c>
      <c r="D7" s="187"/>
      <c r="E7" s="187"/>
      <c r="F7" s="187" t="s">
        <v>141</v>
      </c>
      <c r="G7" s="187"/>
      <c r="H7" s="187"/>
      <c r="I7" s="187"/>
      <c r="J7" s="187"/>
    </row>
    <row r="8" spans="1:10" ht="18.75" x14ac:dyDescent="0.3">
      <c r="A8" t="s">
        <v>98</v>
      </c>
      <c r="B8" t="s">
        <v>105</v>
      </c>
      <c r="C8" s="181" t="s">
        <v>140</v>
      </c>
      <c r="D8" s="181"/>
      <c r="E8" s="181"/>
      <c r="F8" s="181" t="s">
        <v>142</v>
      </c>
      <c r="G8" s="181"/>
      <c r="H8" s="181"/>
      <c r="I8" s="181"/>
      <c r="J8" s="181"/>
    </row>
    <row r="9" spans="1:10" ht="28.5" x14ac:dyDescent="0.3">
      <c r="A9" t="s">
        <v>99</v>
      </c>
      <c r="B9" t="s">
        <v>110</v>
      </c>
      <c r="C9" s="15" t="s">
        <v>119</v>
      </c>
      <c r="D9" s="180" t="s">
        <v>145</v>
      </c>
      <c r="E9" s="180"/>
      <c r="F9" s="181" t="s">
        <v>143</v>
      </c>
      <c r="G9" s="181"/>
      <c r="H9" s="181" t="s">
        <v>144</v>
      </c>
      <c r="I9" s="182"/>
      <c r="J9" s="182"/>
    </row>
    <row r="10" spans="1:10" ht="37.5" x14ac:dyDescent="0.3">
      <c r="A10" s="8" t="s">
        <v>100</v>
      </c>
      <c r="B10" s="8" t="s">
        <v>106</v>
      </c>
      <c r="C10" s="58" t="s">
        <v>1</v>
      </c>
      <c r="D10" s="59" t="s">
        <v>18</v>
      </c>
      <c r="E10" s="77" t="s">
        <v>10</v>
      </c>
      <c r="F10" s="60" t="s">
        <v>19</v>
      </c>
      <c r="G10" s="78" t="s">
        <v>20</v>
      </c>
      <c r="H10" s="76" t="s">
        <v>21</v>
      </c>
      <c r="I10" s="81" t="s">
        <v>22</v>
      </c>
      <c r="J10" s="82" t="s">
        <v>11</v>
      </c>
    </row>
    <row r="11" spans="1:10" ht="23.25" x14ac:dyDescent="0.35">
      <c r="A11" t="s">
        <v>101</v>
      </c>
      <c r="B11" t="s">
        <v>107</v>
      </c>
      <c r="C11" s="16"/>
      <c r="D11" s="71"/>
      <c r="E11" s="103"/>
      <c r="F11" s="53"/>
      <c r="G11" s="63"/>
      <c r="H11" s="79"/>
      <c r="I11" s="83"/>
      <c r="J11" s="85"/>
    </row>
    <row r="12" spans="1:10" ht="23.25" x14ac:dyDescent="0.35">
      <c r="A12" t="s">
        <v>102</v>
      </c>
      <c r="B12" t="s">
        <v>108</v>
      </c>
      <c r="C12" s="17"/>
      <c r="D12" s="71"/>
      <c r="E12" s="103"/>
      <c r="F12" s="53"/>
      <c r="G12" s="63"/>
      <c r="H12" s="79"/>
      <c r="I12" s="83"/>
      <c r="J12" s="85"/>
    </row>
    <row r="13" spans="1:10" ht="23.25" x14ac:dyDescent="0.35">
      <c r="A13" s="7" t="s">
        <v>104</v>
      </c>
      <c r="B13" t="s">
        <v>109</v>
      </c>
      <c r="C13" s="16"/>
      <c r="D13" s="71"/>
      <c r="E13" s="103"/>
      <c r="F13" s="53"/>
      <c r="G13" s="63"/>
      <c r="H13" s="80"/>
      <c r="I13" s="83"/>
      <c r="J13" s="85"/>
    </row>
    <row r="14" spans="1:10" ht="23.25" x14ac:dyDescent="0.35">
      <c r="C14" s="16"/>
      <c r="D14" s="71"/>
      <c r="E14" s="103"/>
      <c r="F14" s="53"/>
      <c r="G14" s="64"/>
      <c r="H14" s="80"/>
      <c r="I14" s="83"/>
      <c r="J14" s="85"/>
    </row>
    <row r="15" spans="1:10" ht="23.25" x14ac:dyDescent="0.35">
      <c r="A15" s="230"/>
      <c r="B15" s="230"/>
      <c r="C15" s="16"/>
      <c r="D15" s="71"/>
      <c r="E15" s="103"/>
      <c r="F15" s="53"/>
      <c r="G15" s="64"/>
      <c r="H15" s="80"/>
      <c r="I15" s="83"/>
      <c r="J15" s="85"/>
    </row>
    <row r="16" spans="1:10" ht="23.25" x14ac:dyDescent="0.35">
      <c r="A16" s="230"/>
      <c r="B16" s="230"/>
      <c r="C16" s="16"/>
      <c r="D16" s="71"/>
      <c r="E16" s="103"/>
      <c r="F16" s="53"/>
      <c r="G16" s="63"/>
      <c r="H16" s="80"/>
      <c r="I16" s="83"/>
      <c r="J16" s="85"/>
    </row>
    <row r="17" spans="1:10" ht="21" x14ac:dyDescent="0.35">
      <c r="A17" s="230"/>
      <c r="B17" s="230"/>
      <c r="C17" s="16"/>
      <c r="D17" s="92"/>
      <c r="E17" s="103"/>
      <c r="F17" s="93"/>
      <c r="G17" s="63"/>
      <c r="H17" s="72"/>
      <c r="I17" s="54"/>
      <c r="J17" s="84"/>
    </row>
    <row r="18" spans="1:10" ht="21" x14ac:dyDescent="0.35">
      <c r="A18" s="230"/>
      <c r="B18" s="230"/>
      <c r="C18" s="16"/>
      <c r="D18" s="71"/>
      <c r="E18" s="52"/>
      <c r="F18" s="53"/>
      <c r="G18" s="64"/>
      <c r="H18" s="73"/>
      <c r="I18" s="54"/>
      <c r="J18" s="84"/>
    </row>
    <row r="19" spans="1:10" ht="21" x14ac:dyDescent="0.35">
      <c r="A19" s="230"/>
      <c r="B19" s="230"/>
      <c r="C19" s="16"/>
      <c r="D19" s="90"/>
      <c r="E19" s="91"/>
      <c r="F19" s="94"/>
      <c r="G19" s="61"/>
      <c r="H19" s="74"/>
      <c r="I19" s="62"/>
      <c r="J19" s="84"/>
    </row>
    <row r="20" spans="1:10" x14ac:dyDescent="0.25">
      <c r="A20" s="230"/>
      <c r="B20" s="230"/>
      <c r="C20" s="2"/>
      <c r="D20" s="95"/>
      <c r="E20" s="96"/>
      <c r="F20" s="96"/>
      <c r="G20" s="55"/>
      <c r="H20" s="75"/>
      <c r="I20" s="56"/>
      <c r="J20" s="55"/>
    </row>
    <row r="21" spans="1:10" x14ac:dyDescent="0.25">
      <c r="A21" s="230"/>
      <c r="B21" s="230"/>
      <c r="C21" s="2"/>
      <c r="D21" s="95"/>
      <c r="E21" s="96">
        <f>1265/55</f>
        <v>23</v>
      </c>
      <c r="F21" s="96"/>
      <c r="G21" s="55"/>
      <c r="H21" s="55"/>
      <c r="I21" s="55"/>
      <c r="J21" s="57"/>
    </row>
    <row r="22" spans="1:10" x14ac:dyDescent="0.25">
      <c r="A22" s="230"/>
      <c r="B22" s="230"/>
      <c r="C22" s="2"/>
      <c r="D22" s="97"/>
      <c r="E22" s="10"/>
      <c r="F22" s="10"/>
      <c r="G22" s="2"/>
      <c r="H22" s="2"/>
      <c r="I22" s="2"/>
      <c r="J22" s="2"/>
    </row>
    <row r="23" spans="1:10" x14ac:dyDescent="0.25">
      <c r="A23" s="230"/>
      <c r="B23" s="230"/>
      <c r="C23" s="2"/>
      <c r="D23" s="97"/>
      <c r="E23" s="10"/>
      <c r="F23" s="10"/>
      <c r="G23" s="5" t="s">
        <v>24</v>
      </c>
      <c r="H23" s="2"/>
      <c r="I23" s="2"/>
      <c r="J23" s="2"/>
    </row>
    <row r="24" spans="1:10" x14ac:dyDescent="0.25">
      <c r="A24" s="230"/>
      <c r="B24" s="230"/>
      <c r="C24" s="2"/>
      <c r="D24" s="97"/>
      <c r="E24" s="10"/>
      <c r="F24" s="10"/>
      <c r="G24" s="5" t="s">
        <v>25</v>
      </c>
      <c r="H24" s="2"/>
      <c r="I24" s="2"/>
      <c r="J24" s="2"/>
    </row>
    <row r="25" spans="1:10" x14ac:dyDescent="0.25">
      <c r="A25" s="230"/>
      <c r="B25" s="230"/>
      <c r="C25" s="2"/>
      <c r="D25" s="18"/>
      <c r="E25" s="2"/>
      <c r="F25" s="2"/>
      <c r="G25" s="86" t="s">
        <v>26</v>
      </c>
      <c r="H25" s="2"/>
      <c r="I25" s="2"/>
      <c r="J25" s="2"/>
    </row>
    <row r="26" spans="1:10" x14ac:dyDescent="0.25">
      <c r="A26" s="230"/>
      <c r="B26" s="230"/>
      <c r="C26" s="2"/>
      <c r="D26" s="18"/>
      <c r="E26" s="2"/>
      <c r="F26" s="2"/>
      <c r="G26" s="5" t="s">
        <v>27</v>
      </c>
      <c r="H26" s="2"/>
      <c r="I26" s="2"/>
      <c r="J26" s="2"/>
    </row>
    <row r="27" spans="1:10" x14ac:dyDescent="0.25">
      <c r="A27" s="230"/>
      <c r="B27" s="230"/>
      <c r="C27" s="2"/>
      <c r="D27" s="18"/>
      <c r="E27" s="2"/>
      <c r="F27" s="2"/>
      <c r="G27" s="2"/>
      <c r="H27" s="2"/>
      <c r="I27" s="2"/>
      <c r="J27" s="2"/>
    </row>
    <row r="28" spans="1:10" ht="23.25" x14ac:dyDescent="0.35">
      <c r="A28" s="230"/>
      <c r="B28" s="230"/>
      <c r="C28" s="183" t="s">
        <v>28</v>
      </c>
      <c r="D28" s="184"/>
      <c r="E28" s="184"/>
      <c r="F28" s="184"/>
      <c r="G28" s="184"/>
      <c r="H28" s="185"/>
      <c r="I28" s="19" t="s">
        <v>29</v>
      </c>
      <c r="J28" s="20">
        <f>SUM(J11:J27)</f>
        <v>0</v>
      </c>
    </row>
    <row r="29" spans="1:10" ht="21" x14ac:dyDescent="0.35">
      <c r="A29" s="230"/>
      <c r="B29" s="230"/>
      <c r="C29" s="186"/>
      <c r="D29" s="172"/>
      <c r="E29" s="172"/>
      <c r="F29" s="172"/>
      <c r="G29" s="172"/>
      <c r="H29" s="173"/>
      <c r="I29" s="21" t="s">
        <v>123</v>
      </c>
      <c r="J29" s="22">
        <f>J28*0.1</f>
        <v>0</v>
      </c>
    </row>
    <row r="30" spans="1:10" ht="21" x14ac:dyDescent="0.35">
      <c r="A30" s="230"/>
      <c r="B30" s="230"/>
      <c r="C30" s="171"/>
      <c r="D30" s="172"/>
      <c r="E30" s="172"/>
      <c r="F30" s="172"/>
      <c r="G30" s="172"/>
      <c r="H30" s="173"/>
      <c r="I30" s="23" t="s">
        <v>30</v>
      </c>
      <c r="J30" s="24">
        <f>SUM(J28:J29)</f>
        <v>0</v>
      </c>
    </row>
    <row r="31" spans="1:10" ht="21" x14ac:dyDescent="0.35">
      <c r="A31" s="230"/>
      <c r="B31" s="230"/>
      <c r="C31" s="171"/>
      <c r="D31" s="172"/>
      <c r="E31" s="172"/>
      <c r="F31" s="172"/>
      <c r="G31" s="172"/>
      <c r="H31" s="173"/>
      <c r="I31" s="88" t="s">
        <v>31</v>
      </c>
      <c r="J31" s="89">
        <f>J30*100/20</f>
        <v>0</v>
      </c>
    </row>
    <row r="32" spans="1:10" ht="21" x14ac:dyDescent="0.35">
      <c r="C32" s="171"/>
      <c r="D32" s="172"/>
      <c r="E32" s="172"/>
      <c r="F32" s="172"/>
      <c r="G32" s="172"/>
      <c r="H32" s="173"/>
      <c r="I32" s="25" t="s">
        <v>32</v>
      </c>
      <c r="J32" s="26">
        <f>J31*0.16</f>
        <v>0</v>
      </c>
    </row>
    <row r="33" spans="3:11" ht="21" x14ac:dyDescent="0.35">
      <c r="C33" s="171"/>
      <c r="D33" s="172"/>
      <c r="E33" s="172"/>
      <c r="F33" s="172"/>
      <c r="G33" s="172"/>
      <c r="H33" s="173"/>
      <c r="I33" s="25" t="s">
        <v>33</v>
      </c>
      <c r="J33" s="27">
        <f>SUM(J31:J32)</f>
        <v>0</v>
      </c>
      <c r="K33" s="12"/>
    </row>
    <row r="34" spans="3:11" ht="21" x14ac:dyDescent="0.35">
      <c r="C34" s="171"/>
      <c r="D34" s="172"/>
      <c r="E34" s="172"/>
      <c r="F34" s="172"/>
      <c r="G34" s="172"/>
      <c r="H34" s="173"/>
      <c r="I34" s="28" t="s">
        <v>34</v>
      </c>
      <c r="J34" s="29">
        <f>J33*0.18</f>
        <v>0</v>
      </c>
    </row>
    <row r="35" spans="3:11" ht="21" x14ac:dyDescent="0.35">
      <c r="C35" s="171"/>
      <c r="D35" s="172"/>
      <c r="E35" s="172"/>
      <c r="F35" s="172"/>
      <c r="G35" s="172"/>
      <c r="H35" s="173"/>
      <c r="I35" s="30" t="s">
        <v>35</v>
      </c>
      <c r="J35" s="31">
        <f>SUM(J33:J34)</f>
        <v>0</v>
      </c>
      <c r="K35" s="12">
        <f>J35/31.62</f>
        <v>0</v>
      </c>
    </row>
    <row r="36" spans="3:11" x14ac:dyDescent="0.25">
      <c r="C36" s="171"/>
      <c r="D36" s="172"/>
      <c r="E36" s="172"/>
      <c r="F36" s="172"/>
      <c r="G36" s="172"/>
      <c r="H36" s="173"/>
      <c r="I36" s="169" t="s">
        <v>12</v>
      </c>
      <c r="J36" s="170"/>
    </row>
    <row r="37" spans="3:11" x14ac:dyDescent="0.25">
      <c r="C37" s="171"/>
      <c r="D37" s="172"/>
      <c r="E37" s="172"/>
      <c r="F37" s="172"/>
      <c r="G37" s="172"/>
      <c r="H37" s="173"/>
      <c r="I37" s="174"/>
      <c r="J37" s="175"/>
    </row>
    <row r="38" spans="3:11" x14ac:dyDescent="0.25">
      <c r="C38" s="171"/>
      <c r="D38" s="172"/>
      <c r="E38" s="172"/>
      <c r="F38" s="172"/>
      <c r="G38" s="172"/>
      <c r="H38" s="173"/>
      <c r="I38" s="176"/>
      <c r="J38" s="177"/>
    </row>
    <row r="39" spans="3:11" x14ac:dyDescent="0.25">
      <c r="C39" s="171"/>
      <c r="D39" s="172"/>
      <c r="E39" s="172"/>
      <c r="F39" s="172"/>
      <c r="G39" s="172"/>
      <c r="H39" s="173"/>
      <c r="I39" s="176"/>
      <c r="J39" s="177"/>
    </row>
    <row r="40" spans="3:11" x14ac:dyDescent="0.25">
      <c r="C40" s="171"/>
      <c r="D40" s="172"/>
      <c r="E40" s="172"/>
      <c r="F40" s="172"/>
      <c r="G40" s="172"/>
      <c r="H40" s="173"/>
      <c r="I40" s="176"/>
      <c r="J40" s="177"/>
    </row>
    <row r="41" spans="3:11" x14ac:dyDescent="0.25">
      <c r="C41" s="165" t="s">
        <v>4</v>
      </c>
      <c r="D41" s="165"/>
      <c r="E41" s="165"/>
      <c r="F41" s="165" t="s">
        <v>36</v>
      </c>
      <c r="G41" s="165"/>
      <c r="H41" s="165"/>
      <c r="I41" s="176"/>
      <c r="J41" s="177"/>
    </row>
    <row r="42" spans="3:11" x14ac:dyDescent="0.25">
      <c r="C42" s="165" t="s">
        <v>37</v>
      </c>
      <c r="D42" s="165"/>
      <c r="E42" s="165"/>
      <c r="F42" s="165" t="s">
        <v>38</v>
      </c>
      <c r="G42" s="165"/>
      <c r="H42" s="165"/>
      <c r="I42" s="178"/>
      <c r="J42" s="179"/>
    </row>
    <row r="44" spans="3:11" x14ac:dyDescent="0.25">
      <c r="F44" s="66" t="s">
        <v>116</v>
      </c>
    </row>
    <row r="45" spans="3:11" ht="21" x14ac:dyDescent="0.35">
      <c r="C45" s="65" t="s">
        <v>3</v>
      </c>
      <c r="D45" s="70" t="s">
        <v>111</v>
      </c>
      <c r="E45" s="70" t="s">
        <v>112</v>
      </c>
      <c r="F45" s="65" t="s">
        <v>113</v>
      </c>
      <c r="G45" s="65" t="s">
        <v>114</v>
      </c>
      <c r="H45" s="65" t="s">
        <v>118</v>
      </c>
    </row>
    <row r="46" spans="3:11" x14ac:dyDescent="0.25">
      <c r="C46" s="1" t="s">
        <v>115</v>
      </c>
      <c r="D46" s="4">
        <v>213</v>
      </c>
      <c r="E46" s="4">
        <v>168</v>
      </c>
      <c r="F46" s="4">
        <f>213-168</f>
        <v>45</v>
      </c>
      <c r="G46" s="69">
        <v>0.21129999999999999</v>
      </c>
      <c r="H46" s="69">
        <v>0.78869999999999996</v>
      </c>
    </row>
    <row r="47" spans="3:11" x14ac:dyDescent="0.25">
      <c r="C47" s="1" t="s">
        <v>23</v>
      </c>
      <c r="D47" s="4">
        <v>878</v>
      </c>
      <c r="E47" s="4">
        <v>600</v>
      </c>
      <c r="F47" s="4">
        <v>278</v>
      </c>
      <c r="G47" s="69">
        <v>0.31659999999999999</v>
      </c>
      <c r="H47" s="69">
        <v>0.68340000000000001</v>
      </c>
    </row>
    <row r="48" spans="3:11" x14ac:dyDescent="0.25">
      <c r="C48" s="2"/>
      <c r="D48" s="2"/>
      <c r="E48" s="2"/>
      <c r="F48" s="2"/>
      <c r="G48" s="2"/>
      <c r="H48" s="2"/>
    </row>
    <row r="49" spans="6:9" x14ac:dyDescent="0.25">
      <c r="F49" s="7"/>
      <c r="G49" s="14"/>
    </row>
    <row r="50" spans="6:9" x14ac:dyDescent="0.25">
      <c r="F50" s="7">
        <v>213</v>
      </c>
      <c r="G50" s="14">
        <v>100</v>
      </c>
    </row>
    <row r="51" spans="6:9" x14ac:dyDescent="0.25">
      <c r="F51" s="7">
        <v>45</v>
      </c>
      <c r="G51" s="67" t="s">
        <v>117</v>
      </c>
      <c r="H51" s="68"/>
    </row>
    <row r="52" spans="6:9" x14ac:dyDescent="0.25">
      <c r="F52" s="7"/>
      <c r="G52" s="14"/>
    </row>
    <row r="53" spans="6:9" x14ac:dyDescent="0.25">
      <c r="F53" s="7"/>
      <c r="G53" s="14"/>
    </row>
    <row r="55" spans="6:9" x14ac:dyDescent="0.25">
      <c r="I55">
        <v>100</v>
      </c>
    </row>
    <row r="56" spans="6:9" x14ac:dyDescent="0.25">
      <c r="I56">
        <f>H56*I55/878</f>
        <v>0</v>
      </c>
    </row>
  </sheetData>
  <mergeCells count="29">
    <mergeCell ref="C7:E7"/>
    <mergeCell ref="F7:J7"/>
    <mergeCell ref="C8:E8"/>
    <mergeCell ref="F8:J8"/>
    <mergeCell ref="C3:J5"/>
    <mergeCell ref="C6:J6"/>
    <mergeCell ref="C36:H36"/>
    <mergeCell ref="D9:E9"/>
    <mergeCell ref="F9:G9"/>
    <mergeCell ref="H9:J9"/>
    <mergeCell ref="C28:H28"/>
    <mergeCell ref="C29:H29"/>
    <mergeCell ref="C30:H30"/>
    <mergeCell ref="A7:B7"/>
    <mergeCell ref="I36:J36"/>
    <mergeCell ref="C37:H37"/>
    <mergeCell ref="I37:J42"/>
    <mergeCell ref="C38:H38"/>
    <mergeCell ref="C39:H39"/>
    <mergeCell ref="C40:H40"/>
    <mergeCell ref="C41:E41"/>
    <mergeCell ref="F41:H41"/>
    <mergeCell ref="C42:E42"/>
    <mergeCell ref="F42:H42"/>
    <mergeCell ref="C31:H31"/>
    <mergeCell ref="C32:H32"/>
    <mergeCell ref="C33:H33"/>
    <mergeCell ref="C34:H34"/>
    <mergeCell ref="C35:H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D8AE-AB13-45CC-AEC0-D934A2A5969C}">
  <dimension ref="B2:I41"/>
  <sheetViews>
    <sheetView topLeftCell="A4" zoomScaleNormal="100" workbookViewId="0">
      <selection activeCell="I25" sqref="H21:I25"/>
    </sheetView>
  </sheetViews>
  <sheetFormatPr baseColWidth="10" defaultRowHeight="15" x14ac:dyDescent="0.25"/>
  <cols>
    <col min="1" max="1" width="9.7109375" customWidth="1"/>
    <col min="2" max="2" width="11.42578125" hidden="1" customWidth="1"/>
    <col min="3" max="3" width="27.85546875" customWidth="1"/>
    <col min="4" max="4" width="21.28515625" customWidth="1"/>
    <col min="5" max="5" width="39.85546875" customWidth="1"/>
    <col min="6" max="6" width="30.140625" customWidth="1"/>
    <col min="7" max="7" width="15.85546875" customWidth="1"/>
    <col min="8" max="8" width="16.85546875" customWidth="1"/>
    <col min="9" max="9" width="24.42578125" customWidth="1"/>
  </cols>
  <sheetData>
    <row r="2" spans="3:9" ht="45.75" customHeight="1" x14ac:dyDescent="0.25">
      <c r="C2" s="204" t="s">
        <v>39</v>
      </c>
      <c r="D2" s="204"/>
      <c r="E2" s="204"/>
      <c r="F2" s="204"/>
      <c r="G2" s="204"/>
      <c r="H2" s="204"/>
      <c r="I2" s="204"/>
    </row>
    <row r="3" spans="3:9" x14ac:dyDescent="0.25">
      <c r="C3" s="204"/>
      <c r="D3" s="204"/>
      <c r="E3" s="204"/>
      <c r="F3" s="204"/>
      <c r="G3" s="204"/>
      <c r="H3" s="204"/>
      <c r="I3" s="204"/>
    </row>
    <row r="4" spans="3:9" ht="15.75" customHeight="1" thickBot="1" x14ac:dyDescent="0.3">
      <c r="C4" s="205"/>
      <c r="D4" s="205"/>
      <c r="E4" s="205"/>
      <c r="F4" s="205"/>
      <c r="G4" s="205"/>
      <c r="H4" s="205"/>
      <c r="I4" s="205"/>
    </row>
    <row r="5" spans="3:9" x14ac:dyDescent="0.25">
      <c r="C5" s="193" t="s">
        <v>40</v>
      </c>
      <c r="D5" s="194"/>
      <c r="E5" s="194"/>
      <c r="F5" s="194"/>
      <c r="G5" s="195"/>
      <c r="H5" s="32" t="s">
        <v>41</v>
      </c>
      <c r="I5" s="33">
        <v>44324</v>
      </c>
    </row>
    <row r="6" spans="3:9" ht="30" x14ac:dyDescent="0.25">
      <c r="C6" s="34" t="s">
        <v>42</v>
      </c>
      <c r="D6" s="34" t="s">
        <v>43</v>
      </c>
      <c r="E6" s="34" t="s">
        <v>44</v>
      </c>
      <c r="F6" s="34" t="s">
        <v>45</v>
      </c>
      <c r="G6" s="34" t="s">
        <v>46</v>
      </c>
      <c r="H6" s="34" t="s">
        <v>47</v>
      </c>
      <c r="I6" s="34" t="s">
        <v>48</v>
      </c>
    </row>
    <row r="7" spans="3:9" x14ac:dyDescent="0.25">
      <c r="C7" s="105"/>
      <c r="D7" s="106"/>
      <c r="E7" s="107"/>
      <c r="F7" s="104"/>
      <c r="G7" s="113"/>
      <c r="H7" s="115"/>
      <c r="I7" s="196"/>
    </row>
    <row r="8" spans="3:9" x14ac:dyDescent="0.25">
      <c r="C8" s="153"/>
      <c r="D8" s="154"/>
      <c r="E8" s="155"/>
      <c r="F8" s="156"/>
      <c r="G8" s="157"/>
      <c r="H8" s="116"/>
      <c r="I8" s="197"/>
    </row>
    <row r="9" spans="3:9" x14ac:dyDescent="0.25">
      <c r="C9" s="153"/>
      <c r="D9" s="154"/>
      <c r="E9" s="156"/>
      <c r="F9" s="156"/>
      <c r="G9" s="157"/>
      <c r="H9" s="116"/>
      <c r="I9" s="197"/>
    </row>
    <row r="10" spans="3:9" x14ac:dyDescent="0.25">
      <c r="C10" s="105"/>
      <c r="D10" s="108"/>
      <c r="E10" s="109"/>
      <c r="F10" s="104"/>
      <c r="G10" s="114"/>
      <c r="H10" s="116"/>
      <c r="I10" s="197"/>
    </row>
    <row r="11" spans="3:9" x14ac:dyDescent="0.25">
      <c r="C11" s="111"/>
      <c r="D11" s="112"/>
      <c r="E11" s="36"/>
      <c r="F11" s="35"/>
      <c r="G11" s="102"/>
      <c r="H11" s="117"/>
      <c r="I11" s="197"/>
    </row>
    <row r="12" spans="3:9" x14ac:dyDescent="0.25">
      <c r="C12" s="111"/>
      <c r="D12" s="112"/>
      <c r="E12" s="36"/>
      <c r="F12" s="35"/>
      <c r="G12" s="102"/>
      <c r="H12" s="117"/>
      <c r="I12" s="197"/>
    </row>
    <row r="13" spans="3:9" x14ac:dyDescent="0.25">
      <c r="C13" s="158"/>
      <c r="D13" s="154"/>
      <c r="E13" s="156"/>
      <c r="F13" s="159"/>
      <c r="G13" s="157"/>
      <c r="H13" s="118"/>
      <c r="I13" s="197"/>
    </row>
    <row r="14" spans="3:9" x14ac:dyDescent="0.25">
      <c r="C14" s="110"/>
      <c r="D14" s="108"/>
      <c r="E14" s="109"/>
      <c r="F14" s="35"/>
      <c r="G14" s="102"/>
      <c r="H14" s="116"/>
      <c r="I14" s="197"/>
    </row>
    <row r="15" spans="3:9" x14ac:dyDescent="0.25">
      <c r="C15" s="158"/>
      <c r="D15" s="154"/>
      <c r="E15" s="156"/>
      <c r="F15" s="156"/>
      <c r="G15" s="157"/>
      <c r="H15" s="118"/>
      <c r="I15" s="197"/>
    </row>
    <row r="16" spans="3:9" x14ac:dyDescent="0.25">
      <c r="C16" s="99"/>
      <c r="D16" s="100"/>
      <c r="E16" s="101"/>
      <c r="F16" s="98"/>
      <c r="G16" s="102"/>
      <c r="H16" s="100"/>
      <c r="I16" s="197"/>
    </row>
    <row r="17" spans="3:9" x14ac:dyDescent="0.25">
      <c r="C17" s="99"/>
      <c r="D17" s="100"/>
      <c r="E17" s="101"/>
      <c r="F17" s="101"/>
      <c r="G17" s="102"/>
      <c r="H17" s="100"/>
      <c r="I17" s="198"/>
    </row>
    <row r="18" spans="3:9" ht="16.5" thickBot="1" x14ac:dyDescent="0.3">
      <c r="C18" s="199" t="s">
        <v>52</v>
      </c>
      <c r="D18" s="200"/>
      <c r="E18" s="200"/>
      <c r="F18" s="200"/>
      <c r="G18" s="200"/>
      <c r="H18" s="200"/>
      <c r="I18" s="201"/>
    </row>
    <row r="20" spans="3:9" ht="15.75" thickBot="1" x14ac:dyDescent="0.3"/>
    <row r="21" spans="3:9" ht="15.75" thickBot="1" x14ac:dyDescent="0.3">
      <c r="E21" s="202" t="s">
        <v>53</v>
      </c>
      <c r="F21" s="203"/>
      <c r="H21" s="230"/>
      <c r="I21" s="230"/>
    </row>
    <row r="22" spans="3:9" ht="15.75" thickBot="1" x14ac:dyDescent="0.3">
      <c r="E22" s="37" t="s">
        <v>54</v>
      </c>
      <c r="F22" s="38" t="s">
        <v>55</v>
      </c>
      <c r="H22" s="231"/>
      <c r="I22" s="232"/>
    </row>
    <row r="23" spans="3:9" ht="15.75" thickBot="1" x14ac:dyDescent="0.3">
      <c r="E23" s="39" t="s">
        <v>56</v>
      </c>
      <c r="F23" s="40" t="s">
        <v>57</v>
      </c>
      <c r="H23" s="230"/>
      <c r="I23" s="230"/>
    </row>
    <row r="24" spans="3:9" ht="15.75" thickBot="1" x14ac:dyDescent="0.3">
      <c r="E24" s="37" t="s">
        <v>51</v>
      </c>
      <c r="F24" s="38" t="s">
        <v>58</v>
      </c>
      <c r="H24" s="230"/>
      <c r="I24" s="233"/>
    </row>
    <row r="25" spans="3:9" ht="15.75" thickBot="1" x14ac:dyDescent="0.3">
      <c r="E25" s="39" t="s">
        <v>59</v>
      </c>
      <c r="F25" s="40" t="s">
        <v>58</v>
      </c>
      <c r="H25" s="230"/>
      <c r="I25" s="230"/>
    </row>
    <row r="26" spans="3:9" ht="15.75" thickBot="1" x14ac:dyDescent="0.3">
      <c r="E26" s="37" t="s">
        <v>60</v>
      </c>
      <c r="F26" s="38" t="s">
        <v>61</v>
      </c>
    </row>
    <row r="27" spans="3:9" ht="15.75" thickBot="1" x14ac:dyDescent="0.3">
      <c r="E27" s="39" t="s">
        <v>62</v>
      </c>
      <c r="F27" s="40" t="s">
        <v>55</v>
      </c>
    </row>
    <row r="28" spans="3:9" ht="15.75" thickBot="1" x14ac:dyDescent="0.3">
      <c r="E28" s="37" t="s">
        <v>63</v>
      </c>
      <c r="F28" s="38" t="s">
        <v>64</v>
      </c>
    </row>
    <row r="29" spans="3:9" ht="15.75" thickBot="1" x14ac:dyDescent="0.3">
      <c r="E29" s="39" t="s">
        <v>50</v>
      </c>
      <c r="F29" s="40" t="s">
        <v>65</v>
      </c>
    </row>
    <row r="30" spans="3:9" ht="15.75" thickBot="1" x14ac:dyDescent="0.3">
      <c r="E30" s="37" t="s">
        <v>66</v>
      </c>
      <c r="F30" s="38" t="s">
        <v>67</v>
      </c>
    </row>
    <row r="31" spans="3:9" ht="15.75" thickBot="1" x14ac:dyDescent="0.3">
      <c r="E31" s="39" t="s">
        <v>49</v>
      </c>
      <c r="F31" s="40" t="s">
        <v>64</v>
      </c>
    </row>
    <row r="32" spans="3:9" ht="15.75" thickBot="1" x14ac:dyDescent="0.3">
      <c r="E32" s="37" t="s">
        <v>68</v>
      </c>
      <c r="F32" s="38" t="s">
        <v>69</v>
      </c>
    </row>
    <row r="33" spans="5:6" ht="15.75" thickBot="1" x14ac:dyDescent="0.3">
      <c r="E33" s="39" t="s">
        <v>70</v>
      </c>
      <c r="F33" s="40" t="s">
        <v>71</v>
      </c>
    </row>
    <row r="34" spans="5:6" ht="15.75" thickBot="1" x14ac:dyDescent="0.3">
      <c r="E34" s="37" t="s">
        <v>72</v>
      </c>
      <c r="F34" s="38" t="s">
        <v>57</v>
      </c>
    </row>
    <row r="35" spans="5:6" ht="15.75" thickBot="1" x14ac:dyDescent="0.3">
      <c r="E35" s="39" t="s">
        <v>73</v>
      </c>
      <c r="F35" s="40" t="s">
        <v>58</v>
      </c>
    </row>
    <row r="36" spans="5:6" ht="15.75" thickBot="1" x14ac:dyDescent="0.3">
      <c r="E36" s="37" t="s">
        <v>14</v>
      </c>
      <c r="F36" s="38" t="s">
        <v>58</v>
      </c>
    </row>
    <row r="37" spans="5:6" ht="15.75" thickBot="1" x14ac:dyDescent="0.3">
      <c r="E37" s="39" t="s">
        <v>5</v>
      </c>
      <c r="F37" s="40" t="s">
        <v>74</v>
      </c>
    </row>
    <row r="38" spans="5:6" ht="15.75" thickBot="1" x14ac:dyDescent="0.3">
      <c r="E38" s="37" t="s">
        <v>75</v>
      </c>
      <c r="F38" s="38" t="s">
        <v>76</v>
      </c>
    </row>
    <row r="39" spans="5:6" ht="15.75" thickBot="1" x14ac:dyDescent="0.3">
      <c r="E39" s="39" t="s">
        <v>77</v>
      </c>
      <c r="F39" s="40" t="s">
        <v>78</v>
      </c>
    </row>
    <row r="40" spans="5:6" ht="15.75" thickBot="1" x14ac:dyDescent="0.3">
      <c r="E40" s="37" t="s">
        <v>79</v>
      </c>
      <c r="F40" s="38" t="s">
        <v>55</v>
      </c>
    </row>
    <row r="41" spans="5:6" ht="15.75" thickBot="1" x14ac:dyDescent="0.3">
      <c r="E41" s="39" t="s">
        <v>80</v>
      </c>
      <c r="F41" s="40" t="s">
        <v>81</v>
      </c>
    </row>
  </sheetData>
  <mergeCells count="5">
    <mergeCell ref="C5:G5"/>
    <mergeCell ref="I7:I17"/>
    <mergeCell ref="C18:I18"/>
    <mergeCell ref="E21:F21"/>
    <mergeCell ref="C2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A197-10D2-4979-AEF7-B9A1326A3771}">
  <dimension ref="B3:G34"/>
  <sheetViews>
    <sheetView topLeftCell="A8" zoomScale="78" zoomScaleNormal="78" workbookViewId="0">
      <selection activeCell="C24" sqref="C24"/>
    </sheetView>
  </sheetViews>
  <sheetFormatPr baseColWidth="10" defaultRowHeight="15" x14ac:dyDescent="0.25"/>
  <cols>
    <col min="2" max="2" width="50" customWidth="1"/>
    <col min="3" max="3" width="73.42578125" customWidth="1"/>
    <col min="4" max="4" width="32.5703125" customWidth="1"/>
    <col min="5" max="5" width="43.140625" customWidth="1"/>
    <col min="6" max="6" width="78.42578125" customWidth="1"/>
    <col min="7" max="7" width="41.7109375" customWidth="1"/>
  </cols>
  <sheetData>
    <row r="3" spans="2:6" ht="15.75" thickBot="1" x14ac:dyDescent="0.3"/>
    <row r="4" spans="2:6" ht="33.75" x14ac:dyDescent="0.25">
      <c r="B4" s="236" t="s">
        <v>82</v>
      </c>
      <c r="C4" s="237"/>
    </row>
    <row r="5" spans="2:6" ht="21" x14ac:dyDescent="0.25">
      <c r="B5" s="212" t="s">
        <v>83</v>
      </c>
      <c r="C5" s="213"/>
    </row>
    <row r="6" spans="2:6" x14ac:dyDescent="0.25">
      <c r="B6" s="214"/>
      <c r="C6" s="215"/>
    </row>
    <row r="7" spans="2:6" x14ac:dyDescent="0.25">
      <c r="B7" s="216"/>
      <c r="C7" s="217"/>
    </row>
    <row r="8" spans="2:6" ht="23.25" x14ac:dyDescent="0.35">
      <c r="B8" s="218"/>
      <c r="C8" s="219"/>
      <c r="E8" s="41" t="s">
        <v>84</v>
      </c>
      <c r="F8" s="42" t="s">
        <v>85</v>
      </c>
    </row>
    <row r="9" spans="2:6" ht="21" x14ac:dyDescent="0.35">
      <c r="B9" s="220" t="s">
        <v>150</v>
      </c>
      <c r="C9" s="223" t="s">
        <v>151</v>
      </c>
      <c r="E9" s="160" t="s">
        <v>8</v>
      </c>
      <c r="F9" s="151"/>
    </row>
    <row r="10" spans="2:6" ht="21" x14ac:dyDescent="0.35">
      <c r="B10" s="221"/>
      <c r="C10" s="224"/>
      <c r="E10" s="160" t="s">
        <v>86</v>
      </c>
      <c r="F10" s="152"/>
    </row>
    <row r="11" spans="2:6" ht="21" x14ac:dyDescent="0.35">
      <c r="B11" s="222"/>
      <c r="C11" s="225"/>
      <c r="E11" s="150" t="s">
        <v>87</v>
      </c>
      <c r="F11" s="152" t="e">
        <f>F9/F10</f>
        <v>#DIV/0!</v>
      </c>
    </row>
    <row r="12" spans="2:6" ht="21" x14ac:dyDescent="0.35">
      <c r="B12" s="44"/>
      <c r="C12" s="119" t="s">
        <v>88</v>
      </c>
      <c r="E12" s="45"/>
      <c r="F12" s="46" t="e">
        <f>F11*100</f>
        <v>#DIV/0!</v>
      </c>
    </row>
    <row r="13" spans="2:6" ht="18.75" x14ac:dyDescent="0.25">
      <c r="B13" s="226" t="s">
        <v>133</v>
      </c>
      <c r="C13" s="227"/>
    </row>
    <row r="14" spans="2:6" ht="33.75" x14ac:dyDescent="0.25">
      <c r="B14" s="130" t="s">
        <v>146</v>
      </c>
      <c r="C14" s="120"/>
    </row>
    <row r="15" spans="2:6" x14ac:dyDescent="0.25">
      <c r="B15" s="44"/>
      <c r="C15" s="47"/>
    </row>
    <row r="16" spans="2:6" x14ac:dyDescent="0.25">
      <c r="B16" s="44"/>
      <c r="C16" s="47"/>
    </row>
    <row r="17" spans="2:7" ht="16.5" thickBot="1" x14ac:dyDescent="0.3">
      <c r="B17" s="48"/>
      <c r="C17" s="13"/>
    </row>
    <row r="18" spans="2:7" ht="18.75" x14ac:dyDescent="0.3">
      <c r="B18" s="126" t="s">
        <v>89</v>
      </c>
      <c r="C18" s="121" t="s">
        <v>152</v>
      </c>
    </row>
    <row r="19" spans="2:7" ht="18.75" x14ac:dyDescent="0.3">
      <c r="B19" s="127" t="s">
        <v>90</v>
      </c>
      <c r="C19" s="122" t="s">
        <v>153</v>
      </c>
    </row>
    <row r="20" spans="2:7" ht="18.75" x14ac:dyDescent="0.3">
      <c r="B20" s="123" t="s">
        <v>134</v>
      </c>
      <c r="C20" s="122" t="s">
        <v>154</v>
      </c>
    </row>
    <row r="21" spans="2:7" ht="43.5" customHeight="1" thickBot="1" x14ac:dyDescent="0.55000000000000004">
      <c r="B21" s="124" t="s">
        <v>91</v>
      </c>
      <c r="C21" s="125" t="s">
        <v>155</v>
      </c>
      <c r="F21" s="143" t="s">
        <v>137</v>
      </c>
      <c r="G21" s="141" t="s">
        <v>92</v>
      </c>
    </row>
    <row r="22" spans="2:7" ht="37.5" customHeight="1" x14ac:dyDescent="0.45">
      <c r="B22" s="128" t="s">
        <v>135</v>
      </c>
      <c r="C22" s="133" t="s">
        <v>156</v>
      </c>
      <c r="E22" s="206" t="s">
        <v>93</v>
      </c>
      <c r="F22" s="136" t="s">
        <v>147</v>
      </c>
      <c r="G22" s="142"/>
    </row>
    <row r="23" spans="2:7" ht="41.25" x14ac:dyDescent="0.55000000000000004">
      <c r="B23" s="132" t="s">
        <v>136</v>
      </c>
      <c r="C23" s="131" t="s">
        <v>157</v>
      </c>
      <c r="E23" s="207"/>
      <c r="F23" s="140" t="s">
        <v>148</v>
      </c>
      <c r="G23" s="141"/>
    </row>
    <row r="24" spans="2:7" ht="31.5" x14ac:dyDescent="0.5">
      <c r="B24" s="129" t="s">
        <v>94</v>
      </c>
      <c r="C24" s="134" t="s">
        <v>158</v>
      </c>
      <c r="E24" s="207"/>
      <c r="F24" s="139" t="s">
        <v>149</v>
      </c>
      <c r="G24" s="141"/>
    </row>
    <row r="25" spans="2:7" ht="18.75" x14ac:dyDescent="0.3">
      <c r="B25" s="49" t="s">
        <v>124</v>
      </c>
      <c r="C25" s="11"/>
      <c r="E25" s="207"/>
      <c r="F25" s="137"/>
      <c r="G25" s="43"/>
    </row>
    <row r="26" spans="2:7" ht="21" x14ac:dyDescent="0.35">
      <c r="B26" s="49" t="s">
        <v>125</v>
      </c>
      <c r="C26" s="11"/>
      <c r="E26" s="207"/>
      <c r="F26" s="138"/>
      <c r="G26" s="43"/>
    </row>
    <row r="27" spans="2:7" ht="19.5" thickBot="1" x14ac:dyDescent="0.35">
      <c r="B27" s="49" t="s">
        <v>126</v>
      </c>
      <c r="C27" s="11"/>
      <c r="E27" s="208"/>
      <c r="F27" s="144"/>
      <c r="G27" s="43"/>
    </row>
    <row r="28" spans="2:7" ht="15.75" x14ac:dyDescent="0.25">
      <c r="B28" s="49" t="s">
        <v>127</v>
      </c>
      <c r="C28" s="11"/>
      <c r="E28" s="209" t="s">
        <v>95</v>
      </c>
      <c r="F28" s="6"/>
    </row>
    <row r="29" spans="2:7" ht="15.75" x14ac:dyDescent="0.25">
      <c r="B29" s="49" t="s">
        <v>128</v>
      </c>
      <c r="C29" s="11"/>
      <c r="E29" s="210"/>
      <c r="F29" s="3" t="s">
        <v>96</v>
      </c>
    </row>
    <row r="30" spans="2:7" ht="15.75" x14ac:dyDescent="0.25">
      <c r="B30" s="49" t="s">
        <v>129</v>
      </c>
      <c r="C30" s="11"/>
      <c r="E30" s="210"/>
      <c r="F30" s="148"/>
    </row>
    <row r="31" spans="2:7" ht="15.75" x14ac:dyDescent="0.25">
      <c r="B31" s="49" t="s">
        <v>130</v>
      </c>
      <c r="C31" s="11"/>
      <c r="E31" s="210"/>
      <c r="F31" s="149"/>
    </row>
    <row r="32" spans="2:7" ht="21" x14ac:dyDescent="0.35">
      <c r="B32" s="49" t="s">
        <v>131</v>
      </c>
      <c r="C32" s="50"/>
      <c r="E32" s="210"/>
      <c r="F32" s="145"/>
    </row>
    <row r="33" spans="2:6" ht="18.75" x14ac:dyDescent="0.3">
      <c r="B33" s="49" t="s">
        <v>132</v>
      </c>
      <c r="C33" s="50"/>
      <c r="E33" s="210"/>
      <c r="F33" s="146"/>
    </row>
    <row r="34" spans="2:6" ht="19.5" thickBot="1" x14ac:dyDescent="0.35">
      <c r="B34" s="51" t="s">
        <v>97</v>
      </c>
      <c r="C34" s="135"/>
      <c r="E34" s="211"/>
      <c r="F34" s="147"/>
    </row>
  </sheetData>
  <mergeCells count="8">
    <mergeCell ref="E22:E27"/>
    <mergeCell ref="E28:E34"/>
    <mergeCell ref="B4:C4"/>
    <mergeCell ref="B5:C5"/>
    <mergeCell ref="B6:C8"/>
    <mergeCell ref="B9:B11"/>
    <mergeCell ref="C9:C11"/>
    <mergeCell ref="B13:C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91DD-34E1-41C4-9D41-FBC4427DB16B}">
  <dimension ref="B4:F10"/>
  <sheetViews>
    <sheetView topLeftCell="A4" zoomScale="154" zoomScaleNormal="154" workbookViewId="0">
      <selection activeCell="F13" sqref="F13"/>
    </sheetView>
  </sheetViews>
  <sheetFormatPr baseColWidth="10" defaultRowHeight="15" x14ac:dyDescent="0.25"/>
  <cols>
    <col min="5" max="5" width="15.28515625" customWidth="1"/>
  </cols>
  <sheetData>
    <row r="4" spans="2:6" ht="18.75" customHeight="1" x14ac:dyDescent="0.25">
      <c r="B4" s="228" t="s">
        <v>6</v>
      </c>
      <c r="C4" s="228"/>
      <c r="D4" s="228"/>
      <c r="E4" s="228"/>
      <c r="F4" s="228"/>
    </row>
    <row r="6" spans="2:6" ht="26.25" x14ac:dyDescent="0.4">
      <c r="C6" t="s">
        <v>7</v>
      </c>
    </row>
    <row r="8" spans="2:6" x14ac:dyDescent="0.25">
      <c r="B8" s="229" t="s">
        <v>138</v>
      </c>
      <c r="C8" s="229"/>
      <c r="D8" s="229"/>
      <c r="E8" s="229"/>
      <c r="F8" s="229"/>
    </row>
    <row r="10" spans="2:6" ht="18.75" x14ac:dyDescent="0.3">
      <c r="B10" s="9" t="s">
        <v>9</v>
      </c>
    </row>
  </sheetData>
  <mergeCells count="2">
    <mergeCell ref="B4:F4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ESTANDARIZACION DE RECETAS</vt:lpstr>
      <vt:lpstr>ESTANDARIZACION COMPLEMENTARIA</vt:lpstr>
      <vt:lpstr>ESTANDARIZACION</vt:lpstr>
      <vt:lpstr>COSTOS POTENCIALES</vt:lpstr>
      <vt:lpstr>ESTADO DE RESULTADO</vt:lpstr>
      <vt:lpstr>COSTO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ALEJANDRO CASILLAS MARTINEZ</dc:creator>
  <cp:lastModifiedBy>ANDRES ALEJANDRO CASILLAS MARTINEZ</cp:lastModifiedBy>
  <dcterms:created xsi:type="dcterms:W3CDTF">2022-04-28T23:45:35Z</dcterms:created>
  <dcterms:modified xsi:type="dcterms:W3CDTF">2023-01-07T01:53:11Z</dcterms:modified>
</cp:coreProperties>
</file>